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</sheets>
  <definedNames>
    <definedName name="_xlnm.Print_Titles" localSheetId="0">'приложение 1'!$8:$8</definedName>
  </definedNames>
  <calcPr fullCalcOnLoad="1"/>
</workbook>
</file>

<file path=xl/sharedStrings.xml><?xml version="1.0" encoding="utf-8"?>
<sst xmlns="http://schemas.openxmlformats.org/spreadsheetml/2006/main" count="432" uniqueCount="101">
  <si>
    <t>Показатели результативности выполнения Программы</t>
  </si>
  <si>
    <t>2012 год</t>
  </si>
  <si>
    <t>2013 год</t>
  </si>
  <si>
    <t>2014 год</t>
  </si>
  <si>
    <t>всего</t>
  </si>
  <si>
    <t>наименование показателя</t>
  </si>
  <si>
    <t>ед. изм.</t>
  </si>
  <si>
    <t>комитет по ЖКХ</t>
  </si>
  <si>
    <t>федеральный бюджет (прогнозно)</t>
  </si>
  <si>
    <t>областной бюджет (прогнозно)</t>
  </si>
  <si>
    <t>бюджет муниципального образования «Город Саратов»</t>
  </si>
  <si>
    <t>снижение потребления тепловой энергии</t>
  </si>
  <si>
    <t>тыс. Гкал</t>
  </si>
  <si>
    <t>количество строящихся объектов</t>
  </si>
  <si>
    <t>шт.</t>
  </si>
  <si>
    <t>Всего по направлению</t>
  </si>
  <si>
    <t>Приобретение спецтехники, работающей на сжатом природном газе</t>
  </si>
  <si>
    <t>снижение потребления бензина</t>
  </si>
  <si>
    <t xml:space="preserve">шт. </t>
  </si>
  <si>
    <t>Установка систем регулирования подачи теплоносителя на объектах муниципальной собственности</t>
  </si>
  <si>
    <t>количество установленных систем</t>
  </si>
  <si>
    <t>количество оснащённых зданий</t>
  </si>
  <si>
    <t>Модернизация систем освещения зданий и территорий объектов муниципальной собственности</t>
  </si>
  <si>
    <t>снижение потребления электрической энергии</t>
  </si>
  <si>
    <t>тыс. кВт*ч</t>
  </si>
  <si>
    <t>количество установленных источников света</t>
  </si>
  <si>
    <t>комитет дорожного хозяйства, благоустройства и транспорта</t>
  </si>
  <si>
    <t>Итого федеральный бюджет (прогнозно)</t>
  </si>
  <si>
    <t>Итого областной бюджет (прогнозно)</t>
  </si>
  <si>
    <t>Итого бюджет муниципального образования «Город Саратов»</t>
  </si>
  <si>
    <t>Всего по Программе</t>
  </si>
  <si>
    <t>в том числе по главным распорядителям бюджетных средств</t>
  </si>
  <si>
    <t xml:space="preserve"> комитет по ЖКХ</t>
  </si>
  <si>
    <t>управление защиты населения и территории города от чрезвычайных ситуаций</t>
  </si>
  <si>
    <t>комитет здравоохранения</t>
  </si>
  <si>
    <t>комитет по образованию</t>
  </si>
  <si>
    <t xml:space="preserve"> управление по физической культуре и спорту </t>
  </si>
  <si>
    <t>управление по культуре</t>
  </si>
  <si>
    <t>администрация Заводского района</t>
  </si>
  <si>
    <t>администрация Ленинского района</t>
  </si>
  <si>
    <t>администрация Фрунзенского района</t>
  </si>
  <si>
    <t>администрация Волжского района</t>
  </si>
  <si>
    <t>администрация Кировского района</t>
  </si>
  <si>
    <t>администрация Октябрьского района</t>
  </si>
  <si>
    <t>Соцсфера</t>
  </si>
  <si>
    <t xml:space="preserve">Примечание </t>
  </si>
  <si>
    <t>наименование мероприятий (объект) должно соответствовать наименованию в приложении 10 к решению о бюджете</t>
  </si>
  <si>
    <t>1. На 2013,2014 по грбс разбить по проценту, а экономию в этом году отразить по энергопаспортам.</t>
  </si>
  <si>
    <t xml:space="preserve">Модернизация центральных тепловых пунктов и строительство тепловых сетей горячего водоснабжения от центральных тепловых пунктов до зданий </t>
  </si>
  <si>
    <t>Реконструкция тепловых сетей</t>
  </si>
  <si>
    <t>Переключение многоквартирного дома по ул. им. Чернышевского Н.Г., 54В на тепловую сеть от ТЭЦ-1 ОАО "Волжская ТГК"</t>
  </si>
  <si>
    <t>Проведение мероприятий по энергосбережению и повышению энергетической эффективности в соответствии с  энергетическими паспортами объектов муниципальной собственности</t>
  </si>
  <si>
    <t>целевое значение</t>
  </si>
  <si>
    <t>Комитет ЖКХ</t>
  </si>
  <si>
    <t>реконструкция сетей</t>
  </si>
  <si>
    <t>модер. ЦТП</t>
  </si>
  <si>
    <t>спецтехника</t>
  </si>
  <si>
    <t>Увек</t>
  </si>
  <si>
    <t>итого</t>
  </si>
  <si>
    <t xml:space="preserve">дорожный комитет </t>
  </si>
  <si>
    <t>замена ламп</t>
  </si>
  <si>
    <t>соцсфера</t>
  </si>
  <si>
    <t>мероприятия по паспортам</t>
  </si>
  <si>
    <t>регуляторы</t>
  </si>
  <si>
    <t>ВСЕГО</t>
  </si>
  <si>
    <t>Замена светильников и ламп освещения улиц на энергосберегающие</t>
  </si>
  <si>
    <t xml:space="preserve">комитет дорожного хозяйства, благоустройства и транспорта </t>
  </si>
  <si>
    <t>количество объектов</t>
  </si>
  <si>
    <t>54В</t>
  </si>
  <si>
    <t>57А,Б,В</t>
  </si>
  <si>
    <t>экономия от паспортов</t>
  </si>
  <si>
    <t xml:space="preserve">Модернизация систем теплоснабжения на территории муниципального образования "Город Саратов" </t>
  </si>
  <si>
    <t xml:space="preserve">разработка рабочей  документации и сметных расчетов </t>
  </si>
  <si>
    <t>Финансовые затраты, тыс. руб.</t>
  </si>
  <si>
    <t>Цели, задачи, наименование мероприятий</t>
  </si>
  <si>
    <t>всего по мероприятию</t>
  </si>
  <si>
    <t>количество оснащенных зданий</t>
  </si>
  <si>
    <t>Исполнители, источники финансирования</t>
  </si>
  <si>
    <t>2015 год</t>
  </si>
  <si>
    <t>Цель - обеспечение рационального использования топливно-энергетических ресурсов за счет реализации энергосберегающих мероприятий на основе широкомасштабного внедрения энергоэффективных технологий, повышения энергетической эффективности в секторах экономики муниципального образования «Город Саратов»</t>
  </si>
  <si>
    <t>п. м</t>
  </si>
  <si>
    <t>тыс. литров</t>
  </si>
  <si>
    <t>протяжен-    ность тепловых сетей в двухтрубном исполнении</t>
  </si>
  <si>
    <t>количество приобретае- мой техники</t>
  </si>
  <si>
    <t>получено энергетичес-        ких паспортов</t>
  </si>
  <si>
    <t>количество установлен-      ных систем</t>
  </si>
  <si>
    <t>Строительство модульной  котельной  по 1-му Нефтяному проезду пос. Увек       г. Саратова и строительство    модульной котельной по 3-му Нефтяному проезду пос. Увек                       г. Саратова*</t>
  </si>
  <si>
    <t>Приложение  № 1 к Программе</t>
  </si>
  <si>
    <t>базовое значение</t>
  </si>
  <si>
    <t>Задача 1. Повышение энергетической эффективности в теплоснабжении, водоснабжении и коммунальном хозяйстве</t>
  </si>
  <si>
    <t>Задача 2. Повышение энергоэффективности на транспорте</t>
  </si>
  <si>
    <t>Задача 3. Повышение энергоэффективности в организациях бюджетной сферы</t>
  </si>
  <si>
    <t>управление защиты населения и территорий города от чрезвычайных ситуаций</t>
  </si>
  <si>
    <t>Задача 4. Повышение энергоэффективности в жилищном секторе</t>
  </si>
  <si>
    <t xml:space="preserve">*   в 2013 году объем бюджетных ассигнований - 25000 тыс. руб., из них:
- 14000,0 тыс. руб. на строительство модульной котельной по 1-му Нефтяному проезду пос. Увек г. Саратова, в том числе изготовление межевого плана земельного участка и осуществление его государственного кадастрового учета - 27,8 тыс. руб., подготовка (разработка и корректировка) проектной документации, экспертиза проектной документации и результатов инженерных изысканий, получение технических условий и подключение (технологическое присоединение) к сетям инженерно-технического обеспечения, другие работы по подготовке проектной документации и строительству;
- 11000,0 тыс. руб. на строительство модульной котельной по 3-му Нефтяному проезду пос. Увек г. Саратова, в том числе изготовление межевого плана земельного участка и осуществление его государственного кадастрового учета - 27,8 тыс. руб., подготовка (разработка и корректировка) проектной документации, экспертиза проектной документации и результатов инженерных изысканий, получение технических условий и подключение (технологическое присоединение) к сетям инженерно-технического обеспечения, другие работы по подготовке проектной документации и строительству.
</t>
  </si>
  <si>
    <t>И.о. председателя комитета по жилищно-коммунальному хозяйству администрации муниципального образования "Город Саратов"</t>
  </si>
  <si>
    <t>Переключение многоквартирных домов по ул. им. Чернышевского Н.Г., 57А,57Б, 57В от котельной на тепловую сеть от  ТЭЦ-1 ОАО "Волжская ТГК"</t>
  </si>
  <si>
    <t>А.Г. Халов</t>
  </si>
  <si>
    <t xml:space="preserve">Проведение энергетического обследования объектов муниципальной собственности </t>
  </si>
  <si>
    <t>Приложение                                                                    к постановлению администрации                муниципального образования                                 "Город Саратов"</t>
  </si>
  <si>
    <t>16 июля 2013 года № 1431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</si>
</sst>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84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1"/>
  <sheetViews>
    <sheetView tabSelected="1" view="pageLayout" workbookViewId="0" topLeftCell="A1">
      <selection activeCell="G3" sqref="G3"/>
    </sheetView>
  </sheetViews>
  <sheetFormatPr defaultColWidth="9.140625" defaultRowHeight="12.75"/>
  <cols>
    <col min="1" max="1" width="18.00390625" style="13" customWidth="1"/>
    <col min="2" max="2" width="25.00390625" style="13" customWidth="1"/>
    <col min="3" max="3" width="7.7109375" style="13" customWidth="1"/>
    <col min="4" max="4" width="7.57421875" style="13" customWidth="1"/>
    <col min="5" max="5" width="8.28125" style="13" customWidth="1"/>
    <col min="6" max="6" width="9.28125" style="13" customWidth="1"/>
    <col min="7" max="7" width="12.00390625" style="13" customWidth="1"/>
    <col min="8" max="8" width="12.57421875" style="13" customWidth="1"/>
    <col min="9" max="15" width="8.28125" style="13" customWidth="1"/>
    <col min="16" max="16" width="8.8515625" style="13" customWidth="1"/>
    <col min="17" max="17" width="0" style="13" hidden="1" customWidth="1"/>
    <col min="18" max="16384" width="8.8515625" style="13" customWidth="1"/>
  </cols>
  <sheetData>
    <row r="1" spans="9:15" ht="25.5" customHeight="1">
      <c r="I1" s="39" t="s">
        <v>99</v>
      </c>
      <c r="J1" s="39"/>
      <c r="K1" s="39"/>
      <c r="L1" s="39"/>
      <c r="M1" s="39"/>
      <c r="N1" s="39"/>
      <c r="O1" s="39"/>
    </row>
    <row r="2" spans="1:16" ht="45.75" customHeight="1">
      <c r="A2" s="18"/>
      <c r="B2" s="18"/>
      <c r="C2" s="18"/>
      <c r="D2" s="18"/>
      <c r="E2" s="18"/>
      <c r="F2" s="18"/>
      <c r="G2" s="18"/>
      <c r="H2" s="18"/>
      <c r="I2" s="39"/>
      <c r="J2" s="39"/>
      <c r="K2" s="39"/>
      <c r="L2" s="39"/>
      <c r="M2" s="39"/>
      <c r="N2" s="39"/>
      <c r="O2" s="39"/>
      <c r="P2" s="1"/>
    </row>
    <row r="3" spans="1:16" ht="17.25" customHeight="1">
      <c r="A3" s="11"/>
      <c r="B3" s="11"/>
      <c r="C3" s="11"/>
      <c r="D3" s="11"/>
      <c r="E3" s="11"/>
      <c r="F3" s="11"/>
      <c r="G3" s="11"/>
      <c r="H3" s="11"/>
      <c r="I3" s="34" t="s">
        <v>100</v>
      </c>
      <c r="J3" s="34"/>
      <c r="K3" s="55"/>
      <c r="L3" s="24"/>
      <c r="M3" s="24"/>
      <c r="N3" s="24"/>
      <c r="O3" s="24"/>
      <c r="P3" s="1"/>
    </row>
    <row r="4" spans="2:16" ht="18" customHeight="1">
      <c r="B4" s="19"/>
      <c r="C4" s="19"/>
      <c r="D4" s="19"/>
      <c r="E4" s="19"/>
      <c r="F4" s="19"/>
      <c r="G4" s="19"/>
      <c r="H4" s="19"/>
      <c r="I4" s="39" t="s">
        <v>87</v>
      </c>
      <c r="J4" s="39"/>
      <c r="K4" s="39"/>
      <c r="L4" s="39"/>
      <c r="M4" s="39"/>
      <c r="N4" s="39"/>
      <c r="O4" s="39"/>
      <c r="P4" s="51"/>
    </row>
    <row r="5" spans="1:16" ht="9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1"/>
    </row>
    <row r="6" spans="1:16" ht="24" customHeight="1">
      <c r="A6" s="48" t="s">
        <v>74</v>
      </c>
      <c r="B6" s="48" t="s">
        <v>77</v>
      </c>
      <c r="C6" s="49" t="s">
        <v>73</v>
      </c>
      <c r="D6" s="49"/>
      <c r="E6" s="49"/>
      <c r="F6" s="49"/>
      <c r="G6" s="49"/>
      <c r="H6" s="49" t="s">
        <v>0</v>
      </c>
      <c r="I6" s="49"/>
      <c r="J6" s="49"/>
      <c r="K6" s="49"/>
      <c r="L6" s="49"/>
      <c r="M6" s="49"/>
      <c r="N6" s="49"/>
      <c r="O6" s="49"/>
      <c r="P6" s="2"/>
    </row>
    <row r="7" spans="1:16" ht="30" customHeight="1">
      <c r="A7" s="48"/>
      <c r="B7" s="48"/>
      <c r="C7" s="4" t="s">
        <v>1</v>
      </c>
      <c r="D7" s="4" t="s">
        <v>2</v>
      </c>
      <c r="E7" s="4" t="s">
        <v>3</v>
      </c>
      <c r="F7" s="4" t="s">
        <v>78</v>
      </c>
      <c r="G7" s="4" t="s">
        <v>4</v>
      </c>
      <c r="H7" s="3" t="s">
        <v>5</v>
      </c>
      <c r="I7" s="4" t="s">
        <v>6</v>
      </c>
      <c r="J7" s="3" t="s">
        <v>88</v>
      </c>
      <c r="K7" s="4" t="s">
        <v>1</v>
      </c>
      <c r="L7" s="4" t="s">
        <v>2</v>
      </c>
      <c r="M7" s="4" t="s">
        <v>3</v>
      </c>
      <c r="N7" s="4" t="s">
        <v>78</v>
      </c>
      <c r="O7" s="3" t="s">
        <v>52</v>
      </c>
      <c r="P7" s="2"/>
    </row>
    <row r="8" spans="1:16" ht="15">
      <c r="A8" s="3">
        <v>1</v>
      </c>
      <c r="B8" s="3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3">
        <v>8</v>
      </c>
      <c r="I8" s="4">
        <v>9</v>
      </c>
      <c r="J8" s="3">
        <v>10</v>
      </c>
      <c r="K8" s="4">
        <v>11</v>
      </c>
      <c r="L8" s="4">
        <v>12</v>
      </c>
      <c r="M8" s="4">
        <v>13</v>
      </c>
      <c r="N8" s="4">
        <v>14</v>
      </c>
      <c r="O8" s="3">
        <v>15</v>
      </c>
      <c r="P8" s="2"/>
    </row>
    <row r="9" spans="1:16" ht="27" customHeight="1">
      <c r="A9" s="50" t="s">
        <v>79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2"/>
    </row>
    <row r="10" spans="1:16" ht="15">
      <c r="A10" s="52" t="s">
        <v>89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2"/>
    </row>
    <row r="11" spans="1:16" ht="23.25" customHeight="1">
      <c r="A11" s="35" t="s">
        <v>49</v>
      </c>
      <c r="B11" s="29" t="s">
        <v>7</v>
      </c>
      <c r="C11" s="6">
        <f>C12+C13+C14</f>
        <v>2412.5</v>
      </c>
      <c r="D11" s="6">
        <f>D12+D13+D14</f>
        <v>0</v>
      </c>
      <c r="E11" s="6">
        <f>E12+E13+E14</f>
        <v>129100</v>
      </c>
      <c r="F11" s="6">
        <f>F12+F13+F14</f>
        <v>20000</v>
      </c>
      <c r="G11" s="6">
        <f aca="true" t="shared" si="0" ref="G11:G31">C11+D11+E11+F11</f>
        <v>151512.5</v>
      </c>
      <c r="H11" s="35" t="s">
        <v>82</v>
      </c>
      <c r="I11" s="35" t="s">
        <v>80</v>
      </c>
      <c r="J11" s="47">
        <v>0</v>
      </c>
      <c r="K11" s="47">
        <v>2720</v>
      </c>
      <c r="L11" s="47">
        <v>0</v>
      </c>
      <c r="M11" s="47">
        <f>6200+14880</f>
        <v>21080</v>
      </c>
      <c r="N11" s="47">
        <v>4000</v>
      </c>
      <c r="O11" s="47">
        <f>J11+K11+L11+M11+N11</f>
        <v>27800</v>
      </c>
      <c r="P11" s="2"/>
    </row>
    <row r="12" spans="1:16" ht="27" customHeight="1">
      <c r="A12" s="35"/>
      <c r="B12" s="5" t="s">
        <v>8</v>
      </c>
      <c r="C12" s="6">
        <v>0</v>
      </c>
      <c r="D12" s="5">
        <v>0</v>
      </c>
      <c r="E12" s="5">
        <v>46050</v>
      </c>
      <c r="F12" s="5">
        <v>0</v>
      </c>
      <c r="G12" s="6">
        <f t="shared" si="0"/>
        <v>46050</v>
      </c>
      <c r="H12" s="35"/>
      <c r="I12" s="35"/>
      <c r="J12" s="47"/>
      <c r="K12" s="47"/>
      <c r="L12" s="47"/>
      <c r="M12" s="47"/>
      <c r="N12" s="47"/>
      <c r="O12" s="47"/>
      <c r="P12" s="2"/>
    </row>
    <row r="13" spans="1:16" ht="29.25" customHeight="1">
      <c r="A13" s="35"/>
      <c r="B13" s="5" t="s">
        <v>9</v>
      </c>
      <c r="C13" s="6">
        <v>0</v>
      </c>
      <c r="D13" s="5">
        <v>0</v>
      </c>
      <c r="E13" s="5">
        <v>46050</v>
      </c>
      <c r="F13" s="5">
        <v>0</v>
      </c>
      <c r="G13" s="6">
        <f t="shared" si="0"/>
        <v>46050</v>
      </c>
      <c r="H13" s="35"/>
      <c r="I13" s="35"/>
      <c r="J13" s="47"/>
      <c r="K13" s="47"/>
      <c r="L13" s="47"/>
      <c r="M13" s="47"/>
      <c r="N13" s="47"/>
      <c r="O13" s="47"/>
      <c r="P13" s="2"/>
    </row>
    <row r="14" spans="1:16" ht="33.75" customHeight="1">
      <c r="A14" s="35"/>
      <c r="B14" s="5" t="s">
        <v>10</v>
      </c>
      <c r="C14" s="6">
        <f>2500-85.1-2.4</f>
        <v>2412.5</v>
      </c>
      <c r="D14" s="5">
        <v>0</v>
      </c>
      <c r="E14" s="5">
        <f>37000</f>
        <v>37000</v>
      </c>
      <c r="F14" s="5">
        <v>20000</v>
      </c>
      <c r="G14" s="6">
        <f t="shared" si="0"/>
        <v>59412.5</v>
      </c>
      <c r="H14" s="35"/>
      <c r="I14" s="35"/>
      <c r="J14" s="47"/>
      <c r="K14" s="47"/>
      <c r="L14" s="47"/>
      <c r="M14" s="47"/>
      <c r="N14" s="47"/>
      <c r="O14" s="47"/>
      <c r="P14" s="2"/>
    </row>
    <row r="15" spans="1:16" ht="24" customHeight="1">
      <c r="A15" s="35" t="s">
        <v>50</v>
      </c>
      <c r="B15" s="29" t="s">
        <v>7</v>
      </c>
      <c r="C15" s="6">
        <f>C16+C17+C18</f>
        <v>389</v>
      </c>
      <c r="D15" s="6">
        <f>D16+D17+D18</f>
        <v>0</v>
      </c>
      <c r="E15" s="6">
        <f>E16+E17+E18</f>
        <v>0</v>
      </c>
      <c r="F15" s="6">
        <f>F16+F17+F18</f>
        <v>0</v>
      </c>
      <c r="G15" s="6">
        <f t="shared" si="0"/>
        <v>389</v>
      </c>
      <c r="H15" s="35" t="s">
        <v>13</v>
      </c>
      <c r="I15" s="35" t="s">
        <v>14</v>
      </c>
      <c r="J15" s="47">
        <v>0</v>
      </c>
      <c r="K15" s="47">
        <v>1</v>
      </c>
      <c r="L15" s="47">
        <v>0</v>
      </c>
      <c r="M15" s="47">
        <v>0</v>
      </c>
      <c r="N15" s="47">
        <v>0</v>
      </c>
      <c r="O15" s="47">
        <v>1</v>
      </c>
      <c r="P15" s="2"/>
    </row>
    <row r="16" spans="1:16" ht="28.5" customHeight="1">
      <c r="A16" s="35"/>
      <c r="B16" s="5" t="s">
        <v>8</v>
      </c>
      <c r="C16" s="6">
        <v>0</v>
      </c>
      <c r="D16" s="6">
        <v>0</v>
      </c>
      <c r="E16" s="6">
        <v>0</v>
      </c>
      <c r="F16" s="6">
        <v>0</v>
      </c>
      <c r="G16" s="6">
        <f t="shared" si="0"/>
        <v>0</v>
      </c>
      <c r="H16" s="35"/>
      <c r="I16" s="35"/>
      <c r="J16" s="47"/>
      <c r="K16" s="47"/>
      <c r="L16" s="47"/>
      <c r="M16" s="47"/>
      <c r="N16" s="47"/>
      <c r="O16" s="47"/>
      <c r="P16" s="2"/>
    </row>
    <row r="17" spans="1:16" ht="27.75" customHeight="1">
      <c r="A17" s="35"/>
      <c r="B17" s="5" t="s">
        <v>9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35"/>
      <c r="I17" s="35"/>
      <c r="J17" s="47"/>
      <c r="K17" s="47"/>
      <c r="L17" s="47"/>
      <c r="M17" s="47"/>
      <c r="N17" s="47"/>
      <c r="O17" s="47"/>
      <c r="P17" s="2"/>
    </row>
    <row r="18" spans="1:16" ht="27.75" customHeight="1">
      <c r="A18" s="35"/>
      <c r="B18" s="5" t="s">
        <v>10</v>
      </c>
      <c r="C18" s="6">
        <v>389</v>
      </c>
      <c r="D18" s="6">
        <v>0</v>
      </c>
      <c r="E18" s="6">
        <v>0</v>
      </c>
      <c r="F18" s="6">
        <v>0</v>
      </c>
      <c r="G18" s="6">
        <f t="shared" si="0"/>
        <v>389</v>
      </c>
      <c r="H18" s="35"/>
      <c r="I18" s="35"/>
      <c r="J18" s="47"/>
      <c r="K18" s="47"/>
      <c r="L18" s="47"/>
      <c r="M18" s="47"/>
      <c r="N18" s="47"/>
      <c r="O18" s="47"/>
      <c r="P18" s="2"/>
    </row>
    <row r="19" spans="1:16" ht="16.5" customHeight="1">
      <c r="A19" s="30" t="s">
        <v>96</v>
      </c>
      <c r="B19" s="29" t="s">
        <v>7</v>
      </c>
      <c r="C19" s="6">
        <f>C20+C21+C22</f>
        <v>594</v>
      </c>
      <c r="D19" s="6">
        <f>D20+D21+D22</f>
        <v>0</v>
      </c>
      <c r="E19" s="6">
        <f>E20+E21+E22</f>
        <v>0</v>
      </c>
      <c r="F19" s="6">
        <f>F20+F21+F22</f>
        <v>0</v>
      </c>
      <c r="G19" s="6">
        <f t="shared" si="0"/>
        <v>594</v>
      </c>
      <c r="H19" s="30" t="s">
        <v>13</v>
      </c>
      <c r="I19" s="30" t="s">
        <v>14</v>
      </c>
      <c r="J19" s="40">
        <v>0</v>
      </c>
      <c r="K19" s="40">
        <v>3</v>
      </c>
      <c r="L19" s="40">
        <v>0</v>
      </c>
      <c r="M19" s="40">
        <v>0</v>
      </c>
      <c r="N19" s="40">
        <v>0</v>
      </c>
      <c r="O19" s="40">
        <v>3</v>
      </c>
      <c r="P19" s="2"/>
    </row>
    <row r="20" spans="1:16" ht="28.5" customHeight="1">
      <c r="A20" s="31"/>
      <c r="B20" s="5" t="s">
        <v>8</v>
      </c>
      <c r="C20" s="6">
        <v>0</v>
      </c>
      <c r="D20" s="6">
        <v>0</v>
      </c>
      <c r="E20" s="6">
        <v>0</v>
      </c>
      <c r="F20" s="6">
        <v>0</v>
      </c>
      <c r="G20" s="6">
        <f t="shared" si="0"/>
        <v>0</v>
      </c>
      <c r="H20" s="31"/>
      <c r="I20" s="31"/>
      <c r="J20" s="41"/>
      <c r="K20" s="41"/>
      <c r="L20" s="41"/>
      <c r="M20" s="41"/>
      <c r="N20" s="41"/>
      <c r="O20" s="41"/>
      <c r="P20" s="2"/>
    </row>
    <row r="21" spans="1:16" ht="45" customHeight="1">
      <c r="A21" s="31"/>
      <c r="B21" s="5" t="s">
        <v>9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0</v>
      </c>
      <c r="H21" s="31"/>
      <c r="I21" s="31"/>
      <c r="J21" s="41"/>
      <c r="K21" s="41"/>
      <c r="L21" s="41"/>
      <c r="M21" s="41"/>
      <c r="N21" s="41"/>
      <c r="O21" s="41"/>
      <c r="P21" s="2"/>
    </row>
    <row r="22" spans="1:16" ht="33" customHeight="1">
      <c r="A22" s="32"/>
      <c r="B22" s="5" t="s">
        <v>10</v>
      </c>
      <c r="C22" s="6">
        <f>2000-1406</f>
        <v>594</v>
      </c>
      <c r="D22" s="6">
        <v>0</v>
      </c>
      <c r="E22" s="6">
        <v>0</v>
      </c>
      <c r="F22" s="6">
        <v>0</v>
      </c>
      <c r="G22" s="6">
        <f t="shared" si="0"/>
        <v>594</v>
      </c>
      <c r="H22" s="32"/>
      <c r="I22" s="32"/>
      <c r="J22" s="42"/>
      <c r="K22" s="42"/>
      <c r="L22" s="42"/>
      <c r="M22" s="42"/>
      <c r="N22" s="42"/>
      <c r="O22" s="42"/>
      <c r="P22" s="2"/>
    </row>
    <row r="23" spans="1:16" ht="33.75" customHeight="1">
      <c r="A23" s="35" t="s">
        <v>48</v>
      </c>
      <c r="B23" s="29" t="s">
        <v>7</v>
      </c>
      <c r="C23" s="5">
        <f>C24+C25+C26</f>
        <v>9551.7</v>
      </c>
      <c r="D23" s="5">
        <f>D24+D25++D26</f>
        <v>0</v>
      </c>
      <c r="E23" s="5">
        <f>E24+E25++E26</f>
        <v>337002</v>
      </c>
      <c r="F23" s="5">
        <f>F24+F25++F26</f>
        <v>40000</v>
      </c>
      <c r="G23" s="6">
        <f t="shared" si="0"/>
        <v>386553.7</v>
      </c>
      <c r="H23" s="35" t="s">
        <v>13</v>
      </c>
      <c r="I23" s="35" t="s">
        <v>14</v>
      </c>
      <c r="J23" s="35">
        <v>0</v>
      </c>
      <c r="K23" s="35">
        <v>1</v>
      </c>
      <c r="L23" s="35">
        <v>0</v>
      </c>
      <c r="M23" s="35">
        <v>5</v>
      </c>
      <c r="N23" s="35">
        <v>3</v>
      </c>
      <c r="O23" s="47">
        <v>9</v>
      </c>
      <c r="P23" s="2"/>
    </row>
    <row r="24" spans="1:16" ht="33.75" customHeight="1">
      <c r="A24" s="35"/>
      <c r="B24" s="5" t="s">
        <v>8</v>
      </c>
      <c r="C24" s="5">
        <v>0</v>
      </c>
      <c r="D24" s="5">
        <v>0</v>
      </c>
      <c r="E24" s="5">
        <v>133514</v>
      </c>
      <c r="F24" s="5">
        <v>0</v>
      </c>
      <c r="G24" s="6">
        <f t="shared" si="0"/>
        <v>133514</v>
      </c>
      <c r="H24" s="35"/>
      <c r="I24" s="35"/>
      <c r="J24" s="35"/>
      <c r="K24" s="35"/>
      <c r="L24" s="35"/>
      <c r="M24" s="35"/>
      <c r="N24" s="35"/>
      <c r="O24" s="47"/>
      <c r="P24" s="2"/>
    </row>
    <row r="25" spans="1:16" ht="33.75" customHeight="1">
      <c r="A25" s="35"/>
      <c r="B25" s="5" t="s">
        <v>9</v>
      </c>
      <c r="C25" s="5">
        <v>0</v>
      </c>
      <c r="D25" s="5">
        <v>0</v>
      </c>
      <c r="E25" s="5">
        <v>133514</v>
      </c>
      <c r="F25" s="5">
        <v>0</v>
      </c>
      <c r="G25" s="6">
        <f t="shared" si="0"/>
        <v>133514</v>
      </c>
      <c r="H25" s="35" t="s">
        <v>72</v>
      </c>
      <c r="I25" s="35" t="s">
        <v>14</v>
      </c>
      <c r="J25" s="35">
        <v>0</v>
      </c>
      <c r="K25" s="35">
        <v>3</v>
      </c>
      <c r="L25" s="35">
        <v>0</v>
      </c>
      <c r="M25" s="35">
        <v>3</v>
      </c>
      <c r="N25" s="35">
        <v>3</v>
      </c>
      <c r="O25" s="35">
        <v>9</v>
      </c>
      <c r="P25" s="1"/>
    </row>
    <row r="26" spans="1:16" ht="39.75" customHeight="1">
      <c r="A26" s="35"/>
      <c r="B26" s="5" t="s">
        <v>10</v>
      </c>
      <c r="C26" s="5">
        <f>9650-98.3</f>
        <v>9551.7</v>
      </c>
      <c r="D26" s="5">
        <v>0</v>
      </c>
      <c r="E26" s="5">
        <f>69974</f>
        <v>69974</v>
      </c>
      <c r="F26" s="5">
        <v>40000</v>
      </c>
      <c r="G26" s="6">
        <f t="shared" si="0"/>
        <v>119525.7</v>
      </c>
      <c r="H26" s="35"/>
      <c r="I26" s="35"/>
      <c r="J26" s="35"/>
      <c r="K26" s="35"/>
      <c r="L26" s="35"/>
      <c r="M26" s="35"/>
      <c r="N26" s="35"/>
      <c r="O26" s="35"/>
      <c r="P26" s="1"/>
    </row>
    <row r="27" spans="1:16" ht="33.75" customHeight="1">
      <c r="A27" s="35" t="s">
        <v>71</v>
      </c>
      <c r="B27" s="29" t="s">
        <v>7</v>
      </c>
      <c r="C27" s="5">
        <f>C28+C29+C30</f>
        <v>0</v>
      </c>
      <c r="D27" s="5">
        <f>D28+D29++D30</f>
        <v>0</v>
      </c>
      <c r="E27" s="5">
        <f>E28+E29++E30</f>
        <v>110656</v>
      </c>
      <c r="F27" s="5">
        <f>F28+F29++F30</f>
        <v>20000</v>
      </c>
      <c r="G27" s="6">
        <f t="shared" si="0"/>
        <v>130656</v>
      </c>
      <c r="H27" s="35" t="s">
        <v>13</v>
      </c>
      <c r="I27" s="35" t="s">
        <v>14</v>
      </c>
      <c r="J27" s="35">
        <v>0</v>
      </c>
      <c r="K27" s="35">
        <v>0</v>
      </c>
      <c r="L27" s="35">
        <v>0</v>
      </c>
      <c r="M27" s="35">
        <v>18</v>
      </c>
      <c r="N27" s="35">
        <v>6</v>
      </c>
      <c r="O27" s="47">
        <v>24</v>
      </c>
      <c r="P27" s="2"/>
    </row>
    <row r="28" spans="1:16" ht="33.75" customHeight="1">
      <c r="A28" s="35"/>
      <c r="B28" s="5" t="s">
        <v>8</v>
      </c>
      <c r="C28" s="5">
        <v>0</v>
      </c>
      <c r="D28" s="5">
        <v>0</v>
      </c>
      <c r="E28" s="5">
        <v>35328</v>
      </c>
      <c r="F28" s="5">
        <v>0</v>
      </c>
      <c r="G28" s="6">
        <f t="shared" si="0"/>
        <v>35328</v>
      </c>
      <c r="H28" s="35"/>
      <c r="I28" s="35"/>
      <c r="J28" s="35"/>
      <c r="K28" s="35"/>
      <c r="L28" s="35"/>
      <c r="M28" s="35"/>
      <c r="N28" s="35"/>
      <c r="O28" s="47"/>
      <c r="P28" s="2"/>
    </row>
    <row r="29" spans="1:16" ht="33.75" customHeight="1">
      <c r="A29" s="35"/>
      <c r="B29" s="5" t="s">
        <v>9</v>
      </c>
      <c r="C29" s="5">
        <v>0</v>
      </c>
      <c r="D29" s="5">
        <v>0</v>
      </c>
      <c r="E29" s="5">
        <v>35328</v>
      </c>
      <c r="F29" s="5">
        <v>0</v>
      </c>
      <c r="G29" s="6">
        <f t="shared" si="0"/>
        <v>35328</v>
      </c>
      <c r="H29" s="35" t="s">
        <v>72</v>
      </c>
      <c r="I29" s="35" t="s">
        <v>14</v>
      </c>
      <c r="J29" s="35">
        <v>0</v>
      </c>
      <c r="K29" s="35">
        <v>0</v>
      </c>
      <c r="L29" s="35">
        <v>0</v>
      </c>
      <c r="M29" s="35">
        <v>18</v>
      </c>
      <c r="N29" s="35">
        <v>6</v>
      </c>
      <c r="O29" s="35">
        <v>24</v>
      </c>
      <c r="P29" s="1"/>
    </row>
    <row r="30" spans="1:16" ht="39.75" customHeight="1">
      <c r="A30" s="35"/>
      <c r="B30" s="5" t="s">
        <v>10</v>
      </c>
      <c r="C30" s="5">
        <v>0</v>
      </c>
      <c r="D30" s="5">
        <v>0</v>
      </c>
      <c r="E30" s="5">
        <f>40000</f>
        <v>40000</v>
      </c>
      <c r="F30" s="5">
        <v>20000</v>
      </c>
      <c r="G30" s="6">
        <f t="shared" si="0"/>
        <v>60000</v>
      </c>
      <c r="H30" s="35"/>
      <c r="I30" s="35"/>
      <c r="J30" s="35"/>
      <c r="K30" s="35"/>
      <c r="L30" s="35"/>
      <c r="M30" s="35"/>
      <c r="N30" s="35"/>
      <c r="O30" s="35"/>
      <c r="P30" s="1"/>
    </row>
    <row r="31" spans="1:16" ht="33.75" customHeight="1">
      <c r="A31" s="5" t="s">
        <v>15</v>
      </c>
      <c r="B31" s="5"/>
      <c r="C31" s="6">
        <f>C23+C19+C15+C11+C27</f>
        <v>12947.2</v>
      </c>
      <c r="D31" s="6">
        <f>D23+D19+D15+D11+D27</f>
        <v>0</v>
      </c>
      <c r="E31" s="6">
        <f>E23+E19+E15+E11+E27</f>
        <v>576758</v>
      </c>
      <c r="F31" s="6">
        <f>F23+F19+F15+F11+F27</f>
        <v>80000</v>
      </c>
      <c r="G31" s="6">
        <f t="shared" si="0"/>
        <v>669705.2</v>
      </c>
      <c r="H31" s="6"/>
      <c r="I31" s="6"/>
      <c r="J31" s="6"/>
      <c r="K31" s="6"/>
      <c r="L31" s="6"/>
      <c r="M31" s="6"/>
      <c r="N31" s="6"/>
      <c r="O31" s="6"/>
      <c r="P31" s="2"/>
    </row>
    <row r="32" spans="1:16" ht="33.75" customHeight="1" hidden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</row>
    <row r="33" spans="1:15" ht="18" customHeight="1">
      <c r="A33" s="44" t="s">
        <v>90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51.75" customHeight="1">
      <c r="A34" s="35" t="s">
        <v>16</v>
      </c>
      <c r="B34" s="29" t="s">
        <v>66</v>
      </c>
      <c r="C34" s="5">
        <f>C39+C43</f>
        <v>0</v>
      </c>
      <c r="D34" s="5">
        <f aca="true" t="shared" si="1" ref="D34:F37">D39+D43</f>
        <v>0</v>
      </c>
      <c r="E34" s="5">
        <f t="shared" si="1"/>
        <v>77060</v>
      </c>
      <c r="F34" s="5">
        <f t="shared" si="1"/>
        <v>0</v>
      </c>
      <c r="G34" s="5">
        <f>C34+D34+E34+F34</f>
        <v>77060</v>
      </c>
      <c r="H34" s="35" t="s">
        <v>17</v>
      </c>
      <c r="I34" s="35" t="s">
        <v>81</v>
      </c>
      <c r="J34" s="35">
        <v>0</v>
      </c>
      <c r="K34" s="35">
        <v>0</v>
      </c>
      <c r="L34" s="35">
        <v>0</v>
      </c>
      <c r="M34" s="35">
        <v>3</v>
      </c>
      <c r="N34" s="35">
        <v>0</v>
      </c>
      <c r="O34" s="47">
        <v>3</v>
      </c>
    </row>
    <row r="35" spans="1:15" ht="33.75" customHeight="1">
      <c r="A35" s="35"/>
      <c r="B35" s="5" t="s">
        <v>8</v>
      </c>
      <c r="C35" s="5">
        <f>C40+C44</f>
        <v>0</v>
      </c>
      <c r="D35" s="5">
        <f t="shared" si="1"/>
        <v>0</v>
      </c>
      <c r="E35" s="5">
        <f>E40+E44</f>
        <v>57860</v>
      </c>
      <c r="F35" s="5">
        <f>F40+F44</f>
        <v>0</v>
      </c>
      <c r="G35" s="5">
        <f>C35+D35+E35</f>
        <v>57860</v>
      </c>
      <c r="H35" s="35"/>
      <c r="I35" s="35"/>
      <c r="J35" s="35"/>
      <c r="K35" s="35"/>
      <c r="L35" s="35"/>
      <c r="M35" s="35"/>
      <c r="N35" s="35"/>
      <c r="O35" s="47"/>
    </row>
    <row r="36" spans="1:15" ht="33.75" customHeight="1">
      <c r="A36" s="35"/>
      <c r="B36" s="5" t="s">
        <v>9</v>
      </c>
      <c r="C36" s="5">
        <f>C41+C45</f>
        <v>0</v>
      </c>
      <c r="D36" s="5">
        <f t="shared" si="1"/>
        <v>0</v>
      </c>
      <c r="E36" s="5">
        <f>E41+E45</f>
        <v>0</v>
      </c>
      <c r="F36" s="5">
        <f>F41+F45</f>
        <v>0</v>
      </c>
      <c r="G36" s="5">
        <f>C36+D36+E36</f>
        <v>0</v>
      </c>
      <c r="H36" s="35" t="s">
        <v>83</v>
      </c>
      <c r="I36" s="47" t="s">
        <v>18</v>
      </c>
      <c r="J36" s="35">
        <v>0</v>
      </c>
      <c r="K36" s="35">
        <v>0</v>
      </c>
      <c r="L36" s="35">
        <v>0</v>
      </c>
      <c r="M36" s="35">
        <v>36</v>
      </c>
      <c r="N36" s="35">
        <v>0</v>
      </c>
      <c r="O36" s="35">
        <v>36</v>
      </c>
    </row>
    <row r="37" spans="1:15" ht="41.25" customHeight="1">
      <c r="A37" s="35"/>
      <c r="B37" s="5" t="s">
        <v>10</v>
      </c>
      <c r="C37" s="5">
        <f>C42+C46</f>
        <v>0</v>
      </c>
      <c r="D37" s="5">
        <v>0</v>
      </c>
      <c r="E37" s="5">
        <f t="shared" si="1"/>
        <v>19200</v>
      </c>
      <c r="F37" s="5">
        <v>0</v>
      </c>
      <c r="G37" s="5">
        <f>C37+D37+E37</f>
        <v>19200</v>
      </c>
      <c r="H37" s="35"/>
      <c r="I37" s="47"/>
      <c r="J37" s="35"/>
      <c r="K37" s="35"/>
      <c r="L37" s="35"/>
      <c r="M37" s="35"/>
      <c r="N37" s="35"/>
      <c r="O37" s="35"/>
    </row>
    <row r="38" spans="1:15" ht="33.75" customHeight="1">
      <c r="A38" s="5" t="s">
        <v>15</v>
      </c>
      <c r="B38" s="6"/>
      <c r="C38" s="6">
        <f>C34</f>
        <v>0</v>
      </c>
      <c r="D38" s="6">
        <f>D34</f>
        <v>0</v>
      </c>
      <c r="E38" s="6">
        <f>E34</f>
        <v>77060</v>
      </c>
      <c r="F38" s="6">
        <f>F34</f>
        <v>0</v>
      </c>
      <c r="G38" s="6">
        <f>G34</f>
        <v>77060</v>
      </c>
      <c r="H38" s="6"/>
      <c r="I38" s="6"/>
      <c r="J38" s="6"/>
      <c r="K38" s="6"/>
      <c r="L38" s="6"/>
      <c r="M38" s="6"/>
      <c r="N38" s="6"/>
      <c r="O38" s="6"/>
    </row>
    <row r="39" spans="1:15" ht="55.5" customHeight="1" hidden="1">
      <c r="A39" s="35" t="s">
        <v>31</v>
      </c>
      <c r="B39" s="5" t="s">
        <v>26</v>
      </c>
      <c r="C39" s="6">
        <v>0</v>
      </c>
      <c r="D39" s="7">
        <f>D40+D41+D42</f>
        <v>0</v>
      </c>
      <c r="E39" s="7">
        <f>E40+E41+E42</f>
        <v>77060</v>
      </c>
      <c r="F39" s="7"/>
      <c r="G39" s="7">
        <f>G40+G41+G42</f>
        <v>85660</v>
      </c>
      <c r="H39" s="6"/>
      <c r="I39" s="6"/>
      <c r="J39" s="6"/>
      <c r="K39" s="6"/>
      <c r="L39" s="6"/>
      <c r="M39" s="6"/>
      <c r="N39" s="6"/>
      <c r="O39" s="6"/>
    </row>
    <row r="40" spans="1:15" ht="33.75" customHeight="1" hidden="1">
      <c r="A40" s="35"/>
      <c r="B40" s="5" t="s">
        <v>8</v>
      </c>
      <c r="C40" s="6">
        <v>0</v>
      </c>
      <c r="D40" s="6">
        <v>0</v>
      </c>
      <c r="E40" s="6">
        <v>57860</v>
      </c>
      <c r="F40" s="6"/>
      <c r="G40" s="6">
        <f>D40+C40+E40</f>
        <v>57860</v>
      </c>
      <c r="H40" s="6"/>
      <c r="I40" s="6"/>
      <c r="J40" s="6"/>
      <c r="K40" s="6"/>
      <c r="L40" s="6"/>
      <c r="M40" s="6"/>
      <c r="N40" s="6"/>
      <c r="O40" s="6"/>
    </row>
    <row r="41" spans="1:15" ht="33.75" customHeight="1" hidden="1">
      <c r="A41" s="35"/>
      <c r="B41" s="5" t="s">
        <v>9</v>
      </c>
      <c r="C41" s="6">
        <v>0</v>
      </c>
      <c r="D41" s="6">
        <v>0</v>
      </c>
      <c r="E41" s="6">
        <v>0</v>
      </c>
      <c r="F41" s="6"/>
      <c r="G41" s="6">
        <v>0</v>
      </c>
      <c r="H41" s="6"/>
      <c r="I41" s="6"/>
      <c r="J41" s="6"/>
      <c r="K41" s="6"/>
      <c r="L41" s="6"/>
      <c r="M41" s="6"/>
      <c r="N41" s="6"/>
      <c r="O41" s="6"/>
    </row>
    <row r="42" spans="1:15" ht="43.5" customHeight="1" hidden="1">
      <c r="A42" s="35"/>
      <c r="B42" s="5" t="s">
        <v>10</v>
      </c>
      <c r="C42" s="6">
        <v>0</v>
      </c>
      <c r="D42" s="7">
        <v>0</v>
      </c>
      <c r="E42" s="7">
        <v>19200</v>
      </c>
      <c r="F42" s="7"/>
      <c r="G42" s="7">
        <v>27800</v>
      </c>
      <c r="H42" s="6"/>
      <c r="I42" s="6"/>
      <c r="J42" s="6"/>
      <c r="K42" s="6"/>
      <c r="L42" s="6"/>
      <c r="M42" s="6"/>
      <c r="N42" s="6"/>
      <c r="O42" s="6"/>
    </row>
    <row r="43" spans="1:15" ht="33.75" customHeight="1" hidden="1">
      <c r="A43" s="5"/>
      <c r="B43" s="5" t="s">
        <v>32</v>
      </c>
      <c r="C43" s="6">
        <v>0</v>
      </c>
      <c r="D43" s="7">
        <f>D44+D45+D46</f>
        <v>0</v>
      </c>
      <c r="E43" s="7">
        <f>E44+E45+E46</f>
        <v>0</v>
      </c>
      <c r="F43" s="7"/>
      <c r="G43" s="7">
        <f>G44+G45+G46</f>
        <v>0</v>
      </c>
      <c r="H43" s="6"/>
      <c r="I43" s="6"/>
      <c r="J43" s="6"/>
      <c r="K43" s="6"/>
      <c r="L43" s="6"/>
      <c r="M43" s="6"/>
      <c r="N43" s="6"/>
      <c r="O43" s="6"/>
    </row>
    <row r="44" spans="1:15" ht="33.75" customHeight="1" hidden="1">
      <c r="A44" s="5"/>
      <c r="B44" s="5" t="s">
        <v>8</v>
      </c>
      <c r="C44" s="6">
        <v>0</v>
      </c>
      <c r="D44" s="6">
        <v>0</v>
      </c>
      <c r="E44" s="6">
        <v>0</v>
      </c>
      <c r="F44" s="6"/>
      <c r="G44" s="6">
        <v>0</v>
      </c>
      <c r="H44" s="6"/>
      <c r="I44" s="6"/>
      <c r="J44" s="6"/>
      <c r="K44" s="6"/>
      <c r="L44" s="6"/>
      <c r="M44" s="6"/>
      <c r="N44" s="6"/>
      <c r="O44" s="6"/>
    </row>
    <row r="45" spans="1:15" ht="33.75" customHeight="1" hidden="1">
      <c r="A45" s="5"/>
      <c r="B45" s="5" t="s">
        <v>9</v>
      </c>
      <c r="C45" s="6">
        <v>0</v>
      </c>
      <c r="D45" s="6">
        <v>0</v>
      </c>
      <c r="E45" s="6">
        <v>0</v>
      </c>
      <c r="F45" s="6"/>
      <c r="G45" s="6">
        <v>0</v>
      </c>
      <c r="H45" s="6"/>
      <c r="I45" s="6"/>
      <c r="J45" s="6"/>
      <c r="K45" s="6"/>
      <c r="L45" s="6"/>
      <c r="M45" s="6"/>
      <c r="N45" s="6"/>
      <c r="O45" s="6"/>
    </row>
    <row r="46" spans="1:15" ht="40.5" customHeight="1" hidden="1">
      <c r="A46" s="5"/>
      <c r="B46" s="5" t="s">
        <v>10</v>
      </c>
      <c r="C46" s="6">
        <v>0</v>
      </c>
      <c r="D46" s="7">
        <v>0</v>
      </c>
      <c r="E46" s="7"/>
      <c r="F46" s="7"/>
      <c r="G46" s="6">
        <v>0</v>
      </c>
      <c r="H46" s="6"/>
      <c r="I46" s="6"/>
      <c r="J46" s="6"/>
      <c r="K46" s="6"/>
      <c r="L46" s="6"/>
      <c r="M46" s="6"/>
      <c r="N46" s="6"/>
      <c r="O46" s="6"/>
    </row>
    <row r="47" spans="1:15" ht="33.75" customHeight="1" hidden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s="12" customFormat="1" ht="24" customHeight="1">
      <c r="A48" s="44" t="s">
        <v>91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s="12" customFormat="1" ht="31.5" customHeight="1">
      <c r="A49" s="30" t="s">
        <v>98</v>
      </c>
      <c r="B49" s="29" t="s">
        <v>75</v>
      </c>
      <c r="C49" s="8">
        <f>C50+C51+C52</f>
        <v>14788.400000000001</v>
      </c>
      <c r="D49" s="8">
        <f>D50+D51+D52</f>
        <v>88</v>
      </c>
      <c r="E49" s="8">
        <f>E50+E51+E52</f>
        <v>0</v>
      </c>
      <c r="F49" s="8">
        <f>F50+F51+F52</f>
        <v>0</v>
      </c>
      <c r="G49" s="8">
        <f aca="true" t="shared" si="2" ref="G49:G57">C49+D49+E49+F49</f>
        <v>14876.400000000001</v>
      </c>
      <c r="H49" s="35" t="s">
        <v>84</v>
      </c>
      <c r="I49" s="35" t="s">
        <v>14</v>
      </c>
      <c r="J49" s="35">
        <f>J53+J57+J61+J65+J69+J73+J77+J81+J85+J89+J93</f>
        <v>28</v>
      </c>
      <c r="K49" s="35">
        <f>K53+K57+K61+K65+K69+K73+K77+K81+K85+K89+K93</f>
        <v>344</v>
      </c>
      <c r="L49" s="35">
        <f>L53+L57+L61+L65+L69+L73+L77+L81+L85+L89+L93</f>
        <v>2</v>
      </c>
      <c r="M49" s="35">
        <f>M53+M57+M61+M65+M69+M73+M77+M81+M85+M89+M93</f>
        <v>0</v>
      </c>
      <c r="N49" s="35">
        <v>0</v>
      </c>
      <c r="O49" s="35">
        <f>O53+O57+O61+O65+O69+O73+O77+O81+O85+O89+O93</f>
        <v>374</v>
      </c>
    </row>
    <row r="50" spans="1:15" s="12" customFormat="1" ht="27.75" customHeight="1">
      <c r="A50" s="31"/>
      <c r="B50" s="5" t="s">
        <v>8</v>
      </c>
      <c r="C50" s="8">
        <f aca="true" t="shared" si="3" ref="C50:F52">C54+C58+C62+C66+C70+C74+C78+C82+C86+C90+C94</f>
        <v>0</v>
      </c>
      <c r="D50" s="8">
        <f t="shared" si="3"/>
        <v>0</v>
      </c>
      <c r="E50" s="8">
        <f t="shared" si="3"/>
        <v>0</v>
      </c>
      <c r="F50" s="8">
        <f t="shared" si="3"/>
        <v>0</v>
      </c>
      <c r="G50" s="8">
        <f t="shared" si="2"/>
        <v>0</v>
      </c>
      <c r="H50" s="35"/>
      <c r="I50" s="35"/>
      <c r="J50" s="35"/>
      <c r="K50" s="35"/>
      <c r="L50" s="35"/>
      <c r="M50" s="35"/>
      <c r="N50" s="35"/>
      <c r="O50" s="35"/>
    </row>
    <row r="51" spans="1:15" s="12" customFormat="1" ht="27.75" customHeight="1">
      <c r="A51" s="31"/>
      <c r="B51" s="5" t="s">
        <v>9</v>
      </c>
      <c r="C51" s="8">
        <f t="shared" si="3"/>
        <v>0</v>
      </c>
      <c r="D51" s="8">
        <f t="shared" si="3"/>
        <v>0</v>
      </c>
      <c r="E51" s="8">
        <f t="shared" si="3"/>
        <v>0</v>
      </c>
      <c r="F51" s="8">
        <f t="shared" si="3"/>
        <v>0</v>
      </c>
      <c r="G51" s="8">
        <f t="shared" si="2"/>
        <v>0</v>
      </c>
      <c r="H51" s="35"/>
      <c r="I51" s="35"/>
      <c r="J51" s="35"/>
      <c r="K51" s="35"/>
      <c r="L51" s="35"/>
      <c r="M51" s="35"/>
      <c r="N51" s="35"/>
      <c r="O51" s="35"/>
    </row>
    <row r="52" spans="1:15" s="12" customFormat="1" ht="31.5" customHeight="1">
      <c r="A52" s="32"/>
      <c r="B52" s="5" t="s">
        <v>10</v>
      </c>
      <c r="C52" s="8">
        <f t="shared" si="3"/>
        <v>14788.400000000001</v>
      </c>
      <c r="D52" s="8">
        <f t="shared" si="3"/>
        <v>88</v>
      </c>
      <c r="E52" s="8">
        <f t="shared" si="3"/>
        <v>0</v>
      </c>
      <c r="F52" s="8">
        <f t="shared" si="3"/>
        <v>0</v>
      </c>
      <c r="G52" s="8">
        <f t="shared" si="2"/>
        <v>14876.400000000001</v>
      </c>
      <c r="H52" s="35"/>
      <c r="I52" s="35"/>
      <c r="J52" s="35"/>
      <c r="K52" s="35"/>
      <c r="L52" s="35"/>
      <c r="M52" s="35"/>
      <c r="N52" s="35"/>
      <c r="O52" s="35"/>
    </row>
    <row r="53" spans="1:15" s="12" customFormat="1" ht="52.5" customHeight="1">
      <c r="A53" s="33" t="s">
        <v>31</v>
      </c>
      <c r="B53" s="29" t="s">
        <v>92</v>
      </c>
      <c r="C53" s="8">
        <f>C54+C55+C56</f>
        <v>62.9</v>
      </c>
      <c r="D53" s="8">
        <f>D54+D55+D56</f>
        <v>0</v>
      </c>
      <c r="E53" s="8">
        <f>E54+E55+E56</f>
        <v>0</v>
      </c>
      <c r="F53" s="8">
        <f>F54+F55+F56</f>
        <v>0</v>
      </c>
      <c r="G53" s="8">
        <f t="shared" si="2"/>
        <v>62.9</v>
      </c>
      <c r="H53" s="35" t="s">
        <v>84</v>
      </c>
      <c r="I53" s="35" t="s">
        <v>14</v>
      </c>
      <c r="J53" s="35">
        <v>0</v>
      </c>
      <c r="K53" s="35">
        <v>2</v>
      </c>
      <c r="L53" s="35">
        <v>0</v>
      </c>
      <c r="M53" s="35">
        <v>0</v>
      </c>
      <c r="N53" s="35">
        <v>0</v>
      </c>
      <c r="O53" s="35">
        <v>2</v>
      </c>
    </row>
    <row r="54" spans="1:15" s="12" customFormat="1" ht="33" customHeight="1">
      <c r="A54" s="33"/>
      <c r="B54" s="5" t="s">
        <v>8</v>
      </c>
      <c r="C54" s="8">
        <v>0</v>
      </c>
      <c r="D54" s="8">
        <v>0</v>
      </c>
      <c r="E54" s="8">
        <v>0</v>
      </c>
      <c r="F54" s="8">
        <v>0</v>
      </c>
      <c r="G54" s="8">
        <f t="shared" si="2"/>
        <v>0</v>
      </c>
      <c r="H54" s="35"/>
      <c r="I54" s="35"/>
      <c r="J54" s="35"/>
      <c r="K54" s="35"/>
      <c r="L54" s="35"/>
      <c r="M54" s="35"/>
      <c r="N54" s="35"/>
      <c r="O54" s="35"/>
    </row>
    <row r="55" spans="1:15" s="12" customFormat="1" ht="33.75" customHeight="1">
      <c r="A55" s="33"/>
      <c r="B55" s="5" t="s">
        <v>9</v>
      </c>
      <c r="C55" s="8">
        <v>0</v>
      </c>
      <c r="D55" s="8">
        <v>0</v>
      </c>
      <c r="E55" s="8">
        <v>0</v>
      </c>
      <c r="F55" s="8">
        <v>0</v>
      </c>
      <c r="G55" s="8">
        <f t="shared" si="2"/>
        <v>0</v>
      </c>
      <c r="H55" s="35"/>
      <c r="I55" s="35"/>
      <c r="J55" s="35"/>
      <c r="K55" s="35"/>
      <c r="L55" s="35"/>
      <c r="M55" s="35"/>
      <c r="N55" s="35"/>
      <c r="O55" s="35"/>
    </row>
    <row r="56" spans="1:15" s="12" customFormat="1" ht="40.5" customHeight="1">
      <c r="A56" s="33"/>
      <c r="B56" s="5" t="s">
        <v>10</v>
      </c>
      <c r="C56" s="8">
        <v>62.9</v>
      </c>
      <c r="D56" s="8">
        <v>0</v>
      </c>
      <c r="E56" s="8">
        <v>0</v>
      </c>
      <c r="F56" s="8">
        <v>0</v>
      </c>
      <c r="G56" s="8">
        <f t="shared" si="2"/>
        <v>62.9</v>
      </c>
      <c r="H56" s="35"/>
      <c r="I56" s="35"/>
      <c r="J56" s="35"/>
      <c r="K56" s="35"/>
      <c r="L56" s="35"/>
      <c r="M56" s="35"/>
      <c r="N56" s="35"/>
      <c r="O56" s="35"/>
    </row>
    <row r="57" spans="1:17" s="12" customFormat="1" ht="18.75" customHeight="1">
      <c r="A57" s="33"/>
      <c r="B57" s="26" t="s">
        <v>34</v>
      </c>
      <c r="C57" s="8">
        <f>C58+C59+C60</f>
        <v>868.8</v>
      </c>
      <c r="D57" s="8">
        <f>D58+D59+D60</f>
        <v>0</v>
      </c>
      <c r="E57" s="8">
        <f>E58+E59+E60</f>
        <v>0</v>
      </c>
      <c r="F57" s="8">
        <f>F58+F59+F60</f>
        <v>0</v>
      </c>
      <c r="G57" s="8">
        <f t="shared" si="2"/>
        <v>868.8</v>
      </c>
      <c r="H57" s="35" t="s">
        <v>84</v>
      </c>
      <c r="I57" s="35" t="s">
        <v>14</v>
      </c>
      <c r="J57" s="35">
        <v>0</v>
      </c>
      <c r="K57" s="35">
        <v>46</v>
      </c>
      <c r="L57" s="35">
        <v>0</v>
      </c>
      <c r="M57" s="35">
        <v>0</v>
      </c>
      <c r="N57" s="35">
        <v>0</v>
      </c>
      <c r="O57" s="35">
        <v>46</v>
      </c>
      <c r="Q57" s="12">
        <v>24.5</v>
      </c>
    </row>
    <row r="58" spans="1:15" s="12" customFormat="1" ht="34.5" customHeight="1">
      <c r="A58" s="33"/>
      <c r="B58" s="5" t="s">
        <v>8</v>
      </c>
      <c r="C58" s="8">
        <v>0</v>
      </c>
      <c r="D58" s="8">
        <v>0</v>
      </c>
      <c r="E58" s="8">
        <v>0</v>
      </c>
      <c r="F58" s="8">
        <v>0</v>
      </c>
      <c r="G58" s="8">
        <f aca="true" t="shared" si="4" ref="G58:G121">C58+D58+E58+F58</f>
        <v>0</v>
      </c>
      <c r="H58" s="35"/>
      <c r="I58" s="35"/>
      <c r="J58" s="35"/>
      <c r="K58" s="35"/>
      <c r="L58" s="35"/>
      <c r="M58" s="35"/>
      <c r="N58" s="35"/>
      <c r="O58" s="35"/>
    </row>
    <row r="59" spans="1:15" s="12" customFormat="1" ht="29.25" customHeight="1">
      <c r="A59" s="33"/>
      <c r="B59" s="5" t="s">
        <v>9</v>
      </c>
      <c r="C59" s="8">
        <v>0</v>
      </c>
      <c r="D59" s="8">
        <v>0</v>
      </c>
      <c r="E59" s="8">
        <v>0</v>
      </c>
      <c r="F59" s="8">
        <v>0</v>
      </c>
      <c r="G59" s="8">
        <f t="shared" si="4"/>
        <v>0</v>
      </c>
      <c r="H59" s="35"/>
      <c r="I59" s="35"/>
      <c r="J59" s="35"/>
      <c r="K59" s="35"/>
      <c r="L59" s="35"/>
      <c r="M59" s="35"/>
      <c r="N59" s="35"/>
      <c r="O59" s="35"/>
    </row>
    <row r="60" spans="1:15" s="12" customFormat="1" ht="34.5" customHeight="1">
      <c r="A60" s="33"/>
      <c r="B60" s="5" t="s">
        <v>10</v>
      </c>
      <c r="C60" s="8">
        <v>868.8</v>
      </c>
      <c r="D60" s="8">
        <v>0</v>
      </c>
      <c r="E60" s="8">
        <v>0</v>
      </c>
      <c r="F60" s="8">
        <v>0</v>
      </c>
      <c r="G60" s="8">
        <f t="shared" si="4"/>
        <v>868.8</v>
      </c>
      <c r="H60" s="35"/>
      <c r="I60" s="35"/>
      <c r="J60" s="35"/>
      <c r="K60" s="35"/>
      <c r="L60" s="35"/>
      <c r="M60" s="35"/>
      <c r="N60" s="35"/>
      <c r="O60" s="35"/>
    </row>
    <row r="61" spans="1:17" s="12" customFormat="1" ht="18" customHeight="1">
      <c r="A61" s="33"/>
      <c r="B61" s="26" t="s">
        <v>35</v>
      </c>
      <c r="C61" s="8">
        <f>C62+C63+C64</f>
        <v>670</v>
      </c>
      <c r="D61" s="8">
        <f>D62+D63+D64</f>
        <v>0</v>
      </c>
      <c r="E61" s="8">
        <f>E62+E63+E64</f>
        <v>0</v>
      </c>
      <c r="F61" s="8">
        <f>F62+F63+F64</f>
        <v>0</v>
      </c>
      <c r="G61" s="8">
        <f t="shared" si="4"/>
        <v>670</v>
      </c>
      <c r="H61" s="35" t="s">
        <v>84</v>
      </c>
      <c r="I61" s="35" t="s">
        <v>14</v>
      </c>
      <c r="J61" s="35">
        <v>5</v>
      </c>
      <c r="K61" s="35">
        <v>25</v>
      </c>
      <c r="L61" s="35">
        <v>0</v>
      </c>
      <c r="M61" s="35">
        <v>0</v>
      </c>
      <c r="N61" s="35">
        <v>0</v>
      </c>
      <c r="O61" s="35">
        <v>30</v>
      </c>
      <c r="Q61" s="12">
        <v>3.7</v>
      </c>
    </row>
    <row r="62" spans="1:15" s="12" customFormat="1" ht="33.75" customHeight="1">
      <c r="A62" s="33"/>
      <c r="B62" s="5" t="s">
        <v>8</v>
      </c>
      <c r="C62" s="8">
        <v>0</v>
      </c>
      <c r="D62" s="8">
        <v>0</v>
      </c>
      <c r="E62" s="8">
        <v>0</v>
      </c>
      <c r="F62" s="8">
        <v>0</v>
      </c>
      <c r="G62" s="8">
        <f t="shared" si="4"/>
        <v>0</v>
      </c>
      <c r="H62" s="35"/>
      <c r="I62" s="35"/>
      <c r="J62" s="35"/>
      <c r="K62" s="35"/>
      <c r="L62" s="35"/>
      <c r="M62" s="35"/>
      <c r="N62" s="35"/>
      <c r="O62" s="35"/>
    </row>
    <row r="63" spans="1:15" s="12" customFormat="1" ht="41.25" customHeight="1">
      <c r="A63" s="33"/>
      <c r="B63" s="5" t="s">
        <v>9</v>
      </c>
      <c r="C63" s="8">
        <v>0</v>
      </c>
      <c r="D63" s="8">
        <v>0</v>
      </c>
      <c r="E63" s="8">
        <v>0</v>
      </c>
      <c r="F63" s="8">
        <v>0</v>
      </c>
      <c r="G63" s="8">
        <f t="shared" si="4"/>
        <v>0</v>
      </c>
      <c r="H63" s="35"/>
      <c r="I63" s="35"/>
      <c r="J63" s="35"/>
      <c r="K63" s="35"/>
      <c r="L63" s="35"/>
      <c r="M63" s="35"/>
      <c r="N63" s="35"/>
      <c r="O63" s="35"/>
    </row>
    <row r="64" spans="1:15" s="12" customFormat="1" ht="54" customHeight="1">
      <c r="A64" s="33"/>
      <c r="B64" s="5" t="s">
        <v>10</v>
      </c>
      <c r="C64" s="8">
        <v>670</v>
      </c>
      <c r="D64" s="8">
        <v>0</v>
      </c>
      <c r="E64" s="8">
        <v>0</v>
      </c>
      <c r="F64" s="8">
        <v>0</v>
      </c>
      <c r="G64" s="8">
        <f t="shared" si="4"/>
        <v>670</v>
      </c>
      <c r="H64" s="35"/>
      <c r="I64" s="35"/>
      <c r="J64" s="35"/>
      <c r="K64" s="35"/>
      <c r="L64" s="35"/>
      <c r="M64" s="35"/>
      <c r="N64" s="35"/>
      <c r="O64" s="35"/>
    </row>
    <row r="65" spans="1:17" s="12" customFormat="1" ht="33.75" customHeight="1">
      <c r="A65" s="33"/>
      <c r="B65" s="26" t="s">
        <v>36</v>
      </c>
      <c r="C65" s="8">
        <f>C66+C67+C68</f>
        <v>1120.1</v>
      </c>
      <c r="D65" s="8">
        <f>D66+D67+D68</f>
        <v>0</v>
      </c>
      <c r="E65" s="8">
        <f>E66+E67+E68</f>
        <v>0</v>
      </c>
      <c r="F65" s="8">
        <f>F66+F67+F68</f>
        <v>0</v>
      </c>
      <c r="G65" s="8">
        <f t="shared" si="4"/>
        <v>1120.1</v>
      </c>
      <c r="H65" s="35" t="s">
        <v>84</v>
      </c>
      <c r="I65" s="35" t="s">
        <v>14</v>
      </c>
      <c r="J65" s="35">
        <v>0</v>
      </c>
      <c r="K65" s="35">
        <v>5</v>
      </c>
      <c r="L65" s="35">
        <v>0</v>
      </c>
      <c r="M65" s="35">
        <v>0</v>
      </c>
      <c r="N65" s="35">
        <v>0</v>
      </c>
      <c r="O65" s="35">
        <v>5</v>
      </c>
      <c r="Q65" s="12">
        <v>9.5</v>
      </c>
    </row>
    <row r="66" spans="1:15" s="12" customFormat="1" ht="33.75" customHeight="1">
      <c r="A66" s="33"/>
      <c r="B66" s="5" t="s">
        <v>8</v>
      </c>
      <c r="C66" s="8">
        <v>0</v>
      </c>
      <c r="D66" s="8">
        <v>0</v>
      </c>
      <c r="E66" s="8">
        <v>0</v>
      </c>
      <c r="F66" s="8">
        <v>0</v>
      </c>
      <c r="G66" s="8">
        <f t="shared" si="4"/>
        <v>0</v>
      </c>
      <c r="H66" s="35"/>
      <c r="I66" s="35"/>
      <c r="J66" s="35"/>
      <c r="K66" s="35"/>
      <c r="L66" s="35"/>
      <c r="M66" s="35"/>
      <c r="N66" s="35"/>
      <c r="O66" s="35"/>
    </row>
    <row r="67" spans="1:15" s="12" customFormat="1" ht="33.75" customHeight="1">
      <c r="A67" s="33"/>
      <c r="B67" s="5" t="s">
        <v>9</v>
      </c>
      <c r="C67" s="8">
        <v>0</v>
      </c>
      <c r="D67" s="8">
        <v>0</v>
      </c>
      <c r="E67" s="8">
        <v>0</v>
      </c>
      <c r="F67" s="8">
        <v>0</v>
      </c>
      <c r="G67" s="8">
        <f t="shared" si="4"/>
        <v>0</v>
      </c>
      <c r="H67" s="35"/>
      <c r="I67" s="35"/>
      <c r="J67" s="35"/>
      <c r="K67" s="35"/>
      <c r="L67" s="35"/>
      <c r="M67" s="35"/>
      <c r="N67" s="35"/>
      <c r="O67" s="35"/>
    </row>
    <row r="68" spans="1:15" s="12" customFormat="1" ht="42.75" customHeight="1">
      <c r="A68" s="33"/>
      <c r="B68" s="5" t="s">
        <v>10</v>
      </c>
      <c r="C68" s="8">
        <v>1120.1</v>
      </c>
      <c r="D68" s="8">
        <v>0</v>
      </c>
      <c r="E68" s="8">
        <v>0</v>
      </c>
      <c r="F68" s="8">
        <v>0</v>
      </c>
      <c r="G68" s="8">
        <f t="shared" si="4"/>
        <v>1120.1</v>
      </c>
      <c r="H68" s="35"/>
      <c r="I68" s="35"/>
      <c r="J68" s="35"/>
      <c r="K68" s="35"/>
      <c r="L68" s="35"/>
      <c r="M68" s="35"/>
      <c r="N68" s="35"/>
      <c r="O68" s="35"/>
    </row>
    <row r="69" spans="1:17" s="12" customFormat="1" ht="33.75" customHeight="1">
      <c r="A69" s="33"/>
      <c r="B69" s="26" t="s">
        <v>37</v>
      </c>
      <c r="C69" s="8">
        <f>C70+C71+C72</f>
        <v>949</v>
      </c>
      <c r="D69" s="8">
        <f>D70+D71+D72</f>
        <v>0</v>
      </c>
      <c r="E69" s="8">
        <f>E70+E71+E72</f>
        <v>0</v>
      </c>
      <c r="F69" s="8">
        <f>F70+F71+F72</f>
        <v>0</v>
      </c>
      <c r="G69" s="8">
        <f t="shared" si="4"/>
        <v>949</v>
      </c>
      <c r="H69" s="35" t="s">
        <v>84</v>
      </c>
      <c r="I69" s="35" t="s">
        <v>14</v>
      </c>
      <c r="J69" s="35">
        <v>19</v>
      </c>
      <c r="K69" s="35">
        <v>27</v>
      </c>
      <c r="L69" s="35">
        <v>0</v>
      </c>
      <c r="M69" s="35">
        <v>0</v>
      </c>
      <c r="N69" s="35">
        <v>0</v>
      </c>
      <c r="O69" s="35">
        <v>46</v>
      </c>
      <c r="Q69" s="12">
        <v>4.5</v>
      </c>
    </row>
    <row r="70" spans="1:15" s="12" customFormat="1" ht="33.75" customHeight="1">
      <c r="A70" s="33"/>
      <c r="B70" s="5" t="s">
        <v>8</v>
      </c>
      <c r="C70" s="8">
        <v>0</v>
      </c>
      <c r="D70" s="8">
        <v>0</v>
      </c>
      <c r="E70" s="8">
        <v>0</v>
      </c>
      <c r="F70" s="8">
        <v>0</v>
      </c>
      <c r="G70" s="8">
        <f t="shared" si="4"/>
        <v>0</v>
      </c>
      <c r="H70" s="35"/>
      <c r="I70" s="35"/>
      <c r="J70" s="35"/>
      <c r="K70" s="35"/>
      <c r="L70" s="35"/>
      <c r="M70" s="35"/>
      <c r="N70" s="35"/>
      <c r="O70" s="35"/>
    </row>
    <row r="71" spans="1:15" s="12" customFormat="1" ht="33.75" customHeight="1">
      <c r="A71" s="33"/>
      <c r="B71" s="5" t="s">
        <v>9</v>
      </c>
      <c r="C71" s="8">
        <v>0</v>
      </c>
      <c r="D71" s="8">
        <v>0</v>
      </c>
      <c r="E71" s="8">
        <v>0</v>
      </c>
      <c r="F71" s="8">
        <v>0</v>
      </c>
      <c r="G71" s="8">
        <f t="shared" si="4"/>
        <v>0</v>
      </c>
      <c r="H71" s="35"/>
      <c r="I71" s="35"/>
      <c r="J71" s="35"/>
      <c r="K71" s="35"/>
      <c r="L71" s="35"/>
      <c r="M71" s="35"/>
      <c r="N71" s="35"/>
      <c r="O71" s="35"/>
    </row>
    <row r="72" spans="1:15" s="12" customFormat="1" ht="38.25" customHeight="1">
      <c r="A72" s="33"/>
      <c r="B72" s="5" t="s">
        <v>10</v>
      </c>
      <c r="C72" s="8">
        <v>949</v>
      </c>
      <c r="D72" s="8">
        <v>0</v>
      </c>
      <c r="E72" s="8">
        <v>0</v>
      </c>
      <c r="F72" s="8">
        <v>0</v>
      </c>
      <c r="G72" s="8">
        <f t="shared" si="4"/>
        <v>949</v>
      </c>
      <c r="H72" s="35"/>
      <c r="I72" s="35"/>
      <c r="J72" s="35"/>
      <c r="K72" s="35"/>
      <c r="L72" s="35"/>
      <c r="M72" s="35"/>
      <c r="N72" s="35"/>
      <c r="O72" s="35"/>
    </row>
    <row r="73" spans="1:17" s="12" customFormat="1" ht="33.75" customHeight="1">
      <c r="A73" s="33"/>
      <c r="B73" s="26" t="s">
        <v>38</v>
      </c>
      <c r="C73" s="8">
        <f>C74+C75+C76</f>
        <v>3149.9</v>
      </c>
      <c r="D73" s="8">
        <f>D74+D75+D76</f>
        <v>0</v>
      </c>
      <c r="E73" s="8">
        <f>E74+E75+E76</f>
        <v>0</v>
      </c>
      <c r="F73" s="8">
        <f>F74+F75+F76</f>
        <v>0</v>
      </c>
      <c r="G73" s="8">
        <f t="shared" si="4"/>
        <v>3149.9</v>
      </c>
      <c r="H73" s="30" t="s">
        <v>84</v>
      </c>
      <c r="I73" s="30" t="s">
        <v>14</v>
      </c>
      <c r="J73" s="30">
        <v>4</v>
      </c>
      <c r="K73" s="30">
        <v>51</v>
      </c>
      <c r="L73" s="30">
        <v>0</v>
      </c>
      <c r="M73" s="30">
        <v>0</v>
      </c>
      <c r="N73" s="30">
        <v>0</v>
      </c>
      <c r="O73" s="30">
        <v>55</v>
      </c>
      <c r="Q73" s="12">
        <v>14.7</v>
      </c>
    </row>
    <row r="74" spans="1:15" s="12" customFormat="1" ht="29.25" customHeight="1">
      <c r="A74" s="33"/>
      <c r="B74" s="5" t="s">
        <v>8</v>
      </c>
      <c r="C74" s="8">
        <v>0</v>
      </c>
      <c r="D74" s="8">
        <v>0</v>
      </c>
      <c r="E74" s="8">
        <v>0</v>
      </c>
      <c r="F74" s="8">
        <v>0</v>
      </c>
      <c r="G74" s="8">
        <f t="shared" si="4"/>
        <v>0</v>
      </c>
      <c r="H74" s="31"/>
      <c r="I74" s="31"/>
      <c r="J74" s="31"/>
      <c r="K74" s="31"/>
      <c r="L74" s="31"/>
      <c r="M74" s="31"/>
      <c r="N74" s="31"/>
      <c r="O74" s="31"/>
    </row>
    <row r="75" spans="1:15" s="12" customFormat="1" ht="33.75" customHeight="1">
      <c r="A75" s="33"/>
      <c r="B75" s="5" t="s">
        <v>9</v>
      </c>
      <c r="C75" s="8">
        <v>0</v>
      </c>
      <c r="D75" s="8">
        <v>0</v>
      </c>
      <c r="E75" s="8">
        <v>0</v>
      </c>
      <c r="F75" s="8">
        <v>0</v>
      </c>
      <c r="G75" s="8">
        <f t="shared" si="4"/>
        <v>0</v>
      </c>
      <c r="H75" s="31"/>
      <c r="I75" s="31"/>
      <c r="J75" s="31"/>
      <c r="K75" s="31"/>
      <c r="L75" s="31"/>
      <c r="M75" s="31"/>
      <c r="N75" s="31"/>
      <c r="O75" s="31"/>
    </row>
    <row r="76" spans="1:15" s="12" customFormat="1" ht="35.25" customHeight="1">
      <c r="A76" s="33"/>
      <c r="B76" s="5" t="s">
        <v>10</v>
      </c>
      <c r="C76" s="8">
        <v>3149.9</v>
      </c>
      <c r="D76" s="8">
        <v>0</v>
      </c>
      <c r="E76" s="8">
        <v>0</v>
      </c>
      <c r="F76" s="8">
        <v>0</v>
      </c>
      <c r="G76" s="8">
        <f t="shared" si="4"/>
        <v>3149.9</v>
      </c>
      <c r="H76" s="32"/>
      <c r="I76" s="32"/>
      <c r="J76" s="32"/>
      <c r="K76" s="32"/>
      <c r="L76" s="32"/>
      <c r="M76" s="32"/>
      <c r="N76" s="32"/>
      <c r="O76" s="32"/>
    </row>
    <row r="77" spans="1:17" s="12" customFormat="1" ht="33.75" customHeight="1">
      <c r="A77" s="33"/>
      <c r="B77" s="26" t="s">
        <v>39</v>
      </c>
      <c r="C77" s="8">
        <f>C78+C79+C80</f>
        <v>1145.5</v>
      </c>
      <c r="D77" s="8">
        <f>D78+D79+D80</f>
        <v>88</v>
      </c>
      <c r="E77" s="8">
        <f>E78+E79+E80</f>
        <v>0</v>
      </c>
      <c r="F77" s="8">
        <f>F78+F79+F80</f>
        <v>0</v>
      </c>
      <c r="G77" s="8">
        <f t="shared" si="4"/>
        <v>1233.5</v>
      </c>
      <c r="H77" s="30" t="s">
        <v>84</v>
      </c>
      <c r="I77" s="35" t="s">
        <v>14</v>
      </c>
      <c r="J77" s="35">
        <v>0</v>
      </c>
      <c r="K77" s="35">
        <v>82</v>
      </c>
      <c r="L77" s="35">
        <v>2</v>
      </c>
      <c r="M77" s="35">
        <v>0</v>
      </c>
      <c r="N77" s="35">
        <v>0</v>
      </c>
      <c r="O77" s="35">
        <v>84</v>
      </c>
      <c r="Q77" s="12">
        <v>17.1</v>
      </c>
    </row>
    <row r="78" spans="1:15" s="12" customFormat="1" ht="27.75" customHeight="1">
      <c r="A78" s="33"/>
      <c r="B78" s="5" t="s">
        <v>8</v>
      </c>
      <c r="C78" s="8">
        <v>0</v>
      </c>
      <c r="D78" s="8">
        <v>0</v>
      </c>
      <c r="E78" s="8">
        <v>0</v>
      </c>
      <c r="F78" s="8">
        <v>0</v>
      </c>
      <c r="G78" s="8">
        <f t="shared" si="4"/>
        <v>0</v>
      </c>
      <c r="H78" s="31"/>
      <c r="I78" s="35"/>
      <c r="J78" s="35"/>
      <c r="K78" s="35"/>
      <c r="L78" s="35"/>
      <c r="M78" s="35"/>
      <c r="N78" s="35"/>
      <c r="O78" s="35"/>
    </row>
    <row r="79" spans="1:15" s="12" customFormat="1" ht="30" customHeight="1">
      <c r="A79" s="33"/>
      <c r="B79" s="5" t="s">
        <v>9</v>
      </c>
      <c r="C79" s="8">
        <v>0</v>
      </c>
      <c r="D79" s="8">
        <v>0</v>
      </c>
      <c r="E79" s="8">
        <v>0</v>
      </c>
      <c r="F79" s="8">
        <v>0</v>
      </c>
      <c r="G79" s="8">
        <f t="shared" si="4"/>
        <v>0</v>
      </c>
      <c r="H79" s="31"/>
      <c r="I79" s="35"/>
      <c r="J79" s="35"/>
      <c r="K79" s="35"/>
      <c r="L79" s="35"/>
      <c r="M79" s="35"/>
      <c r="N79" s="35"/>
      <c r="O79" s="35"/>
    </row>
    <row r="80" spans="1:15" s="12" customFormat="1" ht="36" customHeight="1">
      <c r="A80" s="33"/>
      <c r="B80" s="5" t="s">
        <v>10</v>
      </c>
      <c r="C80" s="8">
        <v>1145.5</v>
      </c>
      <c r="D80" s="8">
        <v>88</v>
      </c>
      <c r="E80" s="8">
        <v>0</v>
      </c>
      <c r="F80" s="8">
        <v>0</v>
      </c>
      <c r="G80" s="8">
        <f t="shared" si="4"/>
        <v>1233.5</v>
      </c>
      <c r="H80" s="32"/>
      <c r="I80" s="35"/>
      <c r="J80" s="35"/>
      <c r="K80" s="35"/>
      <c r="L80" s="35"/>
      <c r="M80" s="35"/>
      <c r="N80" s="35"/>
      <c r="O80" s="35"/>
    </row>
    <row r="81" spans="1:17" s="12" customFormat="1" ht="40.5" customHeight="1">
      <c r="A81" s="20"/>
      <c r="B81" s="26" t="s">
        <v>40</v>
      </c>
      <c r="C81" s="8">
        <f>C82+C83+C84</f>
        <v>1060</v>
      </c>
      <c r="D81" s="8">
        <f>D82+D83+D84</f>
        <v>0</v>
      </c>
      <c r="E81" s="8">
        <f>E82+E83+E84</f>
        <v>0</v>
      </c>
      <c r="F81" s="8">
        <f>F82+F83+F84</f>
        <v>0</v>
      </c>
      <c r="G81" s="8">
        <f t="shared" si="4"/>
        <v>1060</v>
      </c>
      <c r="H81" s="35" t="s">
        <v>84</v>
      </c>
      <c r="I81" s="30" t="s">
        <v>18</v>
      </c>
      <c r="J81" s="30">
        <v>0</v>
      </c>
      <c r="K81" s="30">
        <v>17</v>
      </c>
      <c r="L81" s="30">
        <v>0</v>
      </c>
      <c r="M81" s="30">
        <v>0</v>
      </c>
      <c r="N81" s="30">
        <v>0</v>
      </c>
      <c r="O81" s="30">
        <v>17</v>
      </c>
      <c r="Q81" s="12">
        <v>4</v>
      </c>
    </row>
    <row r="82" spans="1:15" s="12" customFormat="1" ht="33" customHeight="1">
      <c r="A82" s="20"/>
      <c r="B82" s="5" t="s">
        <v>8</v>
      </c>
      <c r="C82" s="8">
        <v>0</v>
      </c>
      <c r="D82" s="8">
        <v>0</v>
      </c>
      <c r="E82" s="8">
        <v>0</v>
      </c>
      <c r="F82" s="8">
        <v>0</v>
      </c>
      <c r="G82" s="8">
        <f t="shared" si="4"/>
        <v>0</v>
      </c>
      <c r="H82" s="35"/>
      <c r="I82" s="31"/>
      <c r="J82" s="31"/>
      <c r="K82" s="31"/>
      <c r="L82" s="31"/>
      <c r="M82" s="31"/>
      <c r="N82" s="31"/>
      <c r="O82" s="31"/>
    </row>
    <row r="83" spans="1:15" s="12" customFormat="1" ht="31.5" customHeight="1">
      <c r="A83" s="20"/>
      <c r="B83" s="5" t="s">
        <v>9</v>
      </c>
      <c r="C83" s="8">
        <v>0</v>
      </c>
      <c r="D83" s="8">
        <v>0</v>
      </c>
      <c r="E83" s="8">
        <v>0</v>
      </c>
      <c r="F83" s="8">
        <v>0</v>
      </c>
      <c r="G83" s="8">
        <f t="shared" si="4"/>
        <v>0</v>
      </c>
      <c r="H83" s="35"/>
      <c r="I83" s="31"/>
      <c r="J83" s="31"/>
      <c r="K83" s="31"/>
      <c r="L83" s="31"/>
      <c r="M83" s="31"/>
      <c r="N83" s="31"/>
      <c r="O83" s="31"/>
    </row>
    <row r="84" spans="1:15" s="12" customFormat="1" ht="32.25" customHeight="1">
      <c r="A84" s="20"/>
      <c r="B84" s="5" t="s">
        <v>10</v>
      </c>
      <c r="C84" s="8">
        <v>1060</v>
      </c>
      <c r="D84" s="8">
        <v>0</v>
      </c>
      <c r="E84" s="8">
        <v>0</v>
      </c>
      <c r="F84" s="8">
        <v>0</v>
      </c>
      <c r="G84" s="8">
        <f t="shared" si="4"/>
        <v>1060</v>
      </c>
      <c r="H84" s="35"/>
      <c r="I84" s="32"/>
      <c r="J84" s="32"/>
      <c r="K84" s="32"/>
      <c r="L84" s="32"/>
      <c r="M84" s="32"/>
      <c r="N84" s="32"/>
      <c r="O84" s="32"/>
    </row>
    <row r="85" spans="1:17" s="12" customFormat="1" ht="36.75" customHeight="1">
      <c r="A85" s="20"/>
      <c r="B85" s="26" t="s">
        <v>41</v>
      </c>
      <c r="C85" s="8">
        <f>C86+C87+C88</f>
        <v>2020</v>
      </c>
      <c r="D85" s="8">
        <f>D86+D87+D88</f>
        <v>0</v>
      </c>
      <c r="E85" s="8">
        <f>E86+E87+E88</f>
        <v>0</v>
      </c>
      <c r="F85" s="8">
        <f>F86+F87+F88</f>
        <v>0</v>
      </c>
      <c r="G85" s="8">
        <f t="shared" si="4"/>
        <v>2020</v>
      </c>
      <c r="H85" s="35" t="s">
        <v>84</v>
      </c>
      <c r="I85" s="35" t="s">
        <v>18</v>
      </c>
      <c r="J85" s="35">
        <v>0</v>
      </c>
      <c r="K85" s="35">
        <v>34</v>
      </c>
      <c r="L85" s="35">
        <v>0</v>
      </c>
      <c r="M85" s="35">
        <v>0</v>
      </c>
      <c r="N85" s="35">
        <v>0</v>
      </c>
      <c r="O85" s="35">
        <v>34</v>
      </c>
      <c r="Q85" s="12">
        <v>7.6</v>
      </c>
    </row>
    <row r="86" spans="1:15" s="12" customFormat="1" ht="36" customHeight="1">
      <c r="A86" s="20"/>
      <c r="B86" s="5" t="s">
        <v>8</v>
      </c>
      <c r="C86" s="8">
        <v>0</v>
      </c>
      <c r="D86" s="8">
        <v>0</v>
      </c>
      <c r="E86" s="8">
        <v>0</v>
      </c>
      <c r="F86" s="8">
        <v>0</v>
      </c>
      <c r="G86" s="8">
        <f t="shared" si="4"/>
        <v>0</v>
      </c>
      <c r="H86" s="35"/>
      <c r="I86" s="35"/>
      <c r="J86" s="35"/>
      <c r="K86" s="35"/>
      <c r="L86" s="35"/>
      <c r="M86" s="35"/>
      <c r="N86" s="35"/>
      <c r="O86" s="35"/>
    </row>
    <row r="87" spans="1:15" s="12" customFormat="1" ht="36" customHeight="1">
      <c r="A87" s="20"/>
      <c r="B87" s="5" t="s">
        <v>9</v>
      </c>
      <c r="C87" s="8">
        <v>0</v>
      </c>
      <c r="D87" s="8">
        <v>0</v>
      </c>
      <c r="E87" s="8">
        <v>0</v>
      </c>
      <c r="F87" s="8">
        <v>0</v>
      </c>
      <c r="G87" s="8">
        <f t="shared" si="4"/>
        <v>0</v>
      </c>
      <c r="H87" s="35"/>
      <c r="I87" s="35"/>
      <c r="J87" s="35"/>
      <c r="K87" s="35"/>
      <c r="L87" s="35"/>
      <c r="M87" s="35"/>
      <c r="N87" s="35"/>
      <c r="O87" s="35"/>
    </row>
    <row r="88" spans="1:15" s="12" customFormat="1" ht="39" customHeight="1">
      <c r="A88" s="20"/>
      <c r="B88" s="5" t="s">
        <v>10</v>
      </c>
      <c r="C88" s="8">
        <v>2020</v>
      </c>
      <c r="D88" s="8">
        <v>0</v>
      </c>
      <c r="E88" s="8">
        <v>0</v>
      </c>
      <c r="F88" s="8">
        <v>0</v>
      </c>
      <c r="G88" s="8">
        <f t="shared" si="4"/>
        <v>2020</v>
      </c>
      <c r="H88" s="35"/>
      <c r="I88" s="35"/>
      <c r="J88" s="35"/>
      <c r="K88" s="35"/>
      <c r="L88" s="35"/>
      <c r="M88" s="35"/>
      <c r="N88" s="35"/>
      <c r="O88" s="35"/>
    </row>
    <row r="89" spans="1:17" s="12" customFormat="1" ht="39" customHeight="1">
      <c r="A89" s="20"/>
      <c r="B89" s="26" t="s">
        <v>42</v>
      </c>
      <c r="C89" s="8">
        <f>C90+C91+C92</f>
        <v>1407.4</v>
      </c>
      <c r="D89" s="8">
        <f>D90+D91+D92</f>
        <v>0</v>
      </c>
      <c r="E89" s="8">
        <f>E90+E91+E92</f>
        <v>0</v>
      </c>
      <c r="F89" s="8">
        <f>F90+F91+F92</f>
        <v>0</v>
      </c>
      <c r="G89" s="8">
        <f t="shared" si="4"/>
        <v>1407.4</v>
      </c>
      <c r="H89" s="30" t="s">
        <v>84</v>
      </c>
      <c r="I89" s="30" t="s">
        <v>18</v>
      </c>
      <c r="J89" s="30">
        <v>0</v>
      </c>
      <c r="K89" s="30">
        <v>31</v>
      </c>
      <c r="L89" s="30">
        <v>0</v>
      </c>
      <c r="M89" s="30">
        <v>0</v>
      </c>
      <c r="N89" s="30">
        <v>0</v>
      </c>
      <c r="O89" s="30">
        <v>31</v>
      </c>
      <c r="Q89" s="12">
        <v>5.6</v>
      </c>
    </row>
    <row r="90" spans="1:15" s="12" customFormat="1" ht="39" customHeight="1">
      <c r="A90" s="20"/>
      <c r="B90" s="5" t="s">
        <v>8</v>
      </c>
      <c r="C90" s="8">
        <v>0</v>
      </c>
      <c r="D90" s="8">
        <v>0</v>
      </c>
      <c r="E90" s="8">
        <v>0</v>
      </c>
      <c r="F90" s="8">
        <v>0</v>
      </c>
      <c r="G90" s="8">
        <f t="shared" si="4"/>
        <v>0</v>
      </c>
      <c r="H90" s="31"/>
      <c r="I90" s="31"/>
      <c r="J90" s="31"/>
      <c r="K90" s="31"/>
      <c r="L90" s="31"/>
      <c r="M90" s="31"/>
      <c r="N90" s="31"/>
      <c r="O90" s="31"/>
    </row>
    <row r="91" spans="1:15" s="12" customFormat="1" ht="39" customHeight="1">
      <c r="A91" s="20"/>
      <c r="B91" s="5" t="s">
        <v>9</v>
      </c>
      <c r="C91" s="8">
        <v>0</v>
      </c>
      <c r="D91" s="8">
        <v>0</v>
      </c>
      <c r="E91" s="8">
        <v>0</v>
      </c>
      <c r="F91" s="8">
        <v>0</v>
      </c>
      <c r="G91" s="8">
        <f t="shared" si="4"/>
        <v>0</v>
      </c>
      <c r="H91" s="31"/>
      <c r="I91" s="31"/>
      <c r="J91" s="31"/>
      <c r="K91" s="31"/>
      <c r="L91" s="31"/>
      <c r="M91" s="31"/>
      <c r="N91" s="31"/>
      <c r="O91" s="31"/>
    </row>
    <row r="92" spans="1:15" s="12" customFormat="1" ht="42.75" customHeight="1">
      <c r="A92" s="20"/>
      <c r="B92" s="5" t="s">
        <v>10</v>
      </c>
      <c r="C92" s="8">
        <v>1407.4</v>
      </c>
      <c r="D92" s="8">
        <v>0</v>
      </c>
      <c r="E92" s="8">
        <v>0</v>
      </c>
      <c r="F92" s="8">
        <v>0</v>
      </c>
      <c r="G92" s="8">
        <f t="shared" si="4"/>
        <v>1407.4</v>
      </c>
      <c r="H92" s="32"/>
      <c r="I92" s="32"/>
      <c r="J92" s="32"/>
      <c r="K92" s="32"/>
      <c r="L92" s="32"/>
      <c r="M92" s="32"/>
      <c r="N92" s="32"/>
      <c r="O92" s="32"/>
    </row>
    <row r="93" spans="1:17" s="12" customFormat="1" ht="33.75" customHeight="1">
      <c r="A93" s="20"/>
      <c r="B93" s="26" t="s">
        <v>43</v>
      </c>
      <c r="C93" s="8">
        <f>C94+C95+C96</f>
        <v>2334.8</v>
      </c>
      <c r="D93" s="8">
        <f>D94+D95+D96</f>
        <v>0</v>
      </c>
      <c r="E93" s="8">
        <f>E94+E95+E96</f>
        <v>0</v>
      </c>
      <c r="F93" s="8">
        <f>F94+F95+F96</f>
        <v>0</v>
      </c>
      <c r="G93" s="8">
        <f t="shared" si="4"/>
        <v>2334.8</v>
      </c>
      <c r="H93" s="35" t="s">
        <v>84</v>
      </c>
      <c r="I93" s="35" t="s">
        <v>14</v>
      </c>
      <c r="J93" s="35">
        <v>0</v>
      </c>
      <c r="K93" s="35">
        <v>24</v>
      </c>
      <c r="L93" s="35">
        <v>0</v>
      </c>
      <c r="M93" s="35">
        <v>0</v>
      </c>
      <c r="N93" s="35">
        <v>0</v>
      </c>
      <c r="O93" s="35">
        <v>24</v>
      </c>
      <c r="Q93" s="12">
        <v>8.8</v>
      </c>
    </row>
    <row r="94" spans="1:15" s="12" customFormat="1" ht="28.5" customHeight="1">
      <c r="A94" s="20"/>
      <c r="B94" s="5" t="s">
        <v>8</v>
      </c>
      <c r="C94" s="8">
        <v>0</v>
      </c>
      <c r="D94" s="8">
        <v>0</v>
      </c>
      <c r="E94" s="8">
        <v>0</v>
      </c>
      <c r="F94" s="8">
        <v>0</v>
      </c>
      <c r="G94" s="8">
        <f t="shared" si="4"/>
        <v>0</v>
      </c>
      <c r="H94" s="35"/>
      <c r="I94" s="35"/>
      <c r="J94" s="35"/>
      <c r="K94" s="35"/>
      <c r="L94" s="35"/>
      <c r="M94" s="35"/>
      <c r="N94" s="35"/>
      <c r="O94" s="35"/>
    </row>
    <row r="95" spans="1:15" s="12" customFormat="1" ht="30" customHeight="1">
      <c r="A95" s="20"/>
      <c r="B95" s="5" t="s">
        <v>9</v>
      </c>
      <c r="C95" s="8">
        <v>0</v>
      </c>
      <c r="D95" s="8">
        <v>0</v>
      </c>
      <c r="E95" s="8">
        <v>0</v>
      </c>
      <c r="F95" s="8">
        <v>0</v>
      </c>
      <c r="G95" s="8">
        <f t="shared" si="4"/>
        <v>0</v>
      </c>
      <c r="H95" s="35"/>
      <c r="I95" s="35"/>
      <c r="J95" s="35"/>
      <c r="K95" s="35"/>
      <c r="L95" s="35"/>
      <c r="M95" s="35"/>
      <c r="N95" s="35"/>
      <c r="O95" s="35"/>
    </row>
    <row r="96" spans="1:15" s="12" customFormat="1" ht="37.5" customHeight="1">
      <c r="A96" s="21"/>
      <c r="B96" s="5" t="s">
        <v>10</v>
      </c>
      <c r="C96" s="8">
        <v>2334.8</v>
      </c>
      <c r="D96" s="8">
        <v>0</v>
      </c>
      <c r="E96" s="8">
        <v>0</v>
      </c>
      <c r="F96" s="8">
        <v>0</v>
      </c>
      <c r="G96" s="8">
        <f t="shared" si="4"/>
        <v>2334.8</v>
      </c>
      <c r="H96" s="35"/>
      <c r="I96" s="35"/>
      <c r="J96" s="35"/>
      <c r="K96" s="35"/>
      <c r="L96" s="35"/>
      <c r="M96" s="35"/>
      <c r="N96" s="35"/>
      <c r="O96" s="35"/>
    </row>
    <row r="97" spans="1:15" s="12" customFormat="1" ht="36" customHeight="1">
      <c r="A97" s="35" t="s">
        <v>51</v>
      </c>
      <c r="B97" s="29" t="s">
        <v>75</v>
      </c>
      <c r="C97" s="8">
        <f>C98+C99+C100</f>
        <v>11918</v>
      </c>
      <c r="D97" s="8">
        <f>D98+D99+D100</f>
        <v>18207.600000000002</v>
      </c>
      <c r="E97" s="8">
        <f>E98+E99+E100</f>
        <v>31875.7</v>
      </c>
      <c r="F97" s="8">
        <f>F98+F99+F100</f>
        <v>2916.8</v>
      </c>
      <c r="G97" s="8">
        <f t="shared" si="4"/>
        <v>64918.100000000006</v>
      </c>
      <c r="H97" s="35" t="s">
        <v>67</v>
      </c>
      <c r="I97" s="35" t="s">
        <v>14</v>
      </c>
      <c r="J97" s="35">
        <v>0</v>
      </c>
      <c r="K97" s="35">
        <f>K101+K105+K109+K113+K117+K121+K125+K129+K133+K137+K141</f>
        <v>120</v>
      </c>
      <c r="L97" s="35">
        <f>L101+L105+L109+L113+L117+L121+L125+L129+L133+L137+L141</f>
        <v>160</v>
      </c>
      <c r="M97" s="35">
        <f>M101+M105+M109+M113+M117+M121+M125+M129+M133+M137+M141</f>
        <v>159</v>
      </c>
      <c r="N97" s="35">
        <f>N101+N105+N109+N113+N117+N121+N125+N129+N133+N137+N141</f>
        <v>98</v>
      </c>
      <c r="O97" s="35">
        <f>O101+O105+O109+O113+O117+O121+O125+O129+O133+O137+O141</f>
        <v>332</v>
      </c>
    </row>
    <row r="98" spans="1:15" s="12" customFormat="1" ht="33.75" customHeight="1">
      <c r="A98" s="35"/>
      <c r="B98" s="5" t="s">
        <v>8</v>
      </c>
      <c r="C98" s="8">
        <f aca="true" t="shared" si="5" ref="C98:F100">C102+C110+C114+C118+C122+C126+C130+C134+C138+C142+C106</f>
        <v>0</v>
      </c>
      <c r="D98" s="8">
        <f t="shared" si="5"/>
        <v>0</v>
      </c>
      <c r="E98" s="8">
        <f t="shared" si="5"/>
        <v>0</v>
      </c>
      <c r="F98" s="8">
        <f t="shared" si="5"/>
        <v>0</v>
      </c>
      <c r="G98" s="8">
        <f t="shared" si="4"/>
        <v>0</v>
      </c>
      <c r="H98" s="35"/>
      <c r="I98" s="35"/>
      <c r="J98" s="35"/>
      <c r="K98" s="35"/>
      <c r="L98" s="35"/>
      <c r="M98" s="35"/>
      <c r="N98" s="35"/>
      <c r="O98" s="35"/>
    </row>
    <row r="99" spans="1:15" s="12" customFormat="1" ht="33.75" customHeight="1">
      <c r="A99" s="35"/>
      <c r="B99" s="5" t="s">
        <v>9</v>
      </c>
      <c r="C99" s="8">
        <f t="shared" si="5"/>
        <v>0</v>
      </c>
      <c r="D99" s="8">
        <f t="shared" si="5"/>
        <v>0</v>
      </c>
      <c r="E99" s="8">
        <f t="shared" si="5"/>
        <v>0</v>
      </c>
      <c r="F99" s="8">
        <f t="shared" si="5"/>
        <v>0</v>
      </c>
      <c r="G99" s="8">
        <f t="shared" si="4"/>
        <v>0</v>
      </c>
      <c r="H99" s="35"/>
      <c r="I99" s="35"/>
      <c r="J99" s="35"/>
      <c r="K99" s="35"/>
      <c r="L99" s="35"/>
      <c r="M99" s="35"/>
      <c r="N99" s="35"/>
      <c r="O99" s="35"/>
    </row>
    <row r="100" spans="1:15" s="12" customFormat="1" ht="45" customHeight="1">
      <c r="A100" s="35"/>
      <c r="B100" s="5" t="s">
        <v>10</v>
      </c>
      <c r="C100" s="8">
        <f t="shared" si="5"/>
        <v>11918</v>
      </c>
      <c r="D100" s="8">
        <f t="shared" si="5"/>
        <v>18207.600000000002</v>
      </c>
      <c r="E100" s="8">
        <f t="shared" si="5"/>
        <v>31875.7</v>
      </c>
      <c r="F100" s="8">
        <f t="shared" si="5"/>
        <v>2916.8</v>
      </c>
      <c r="G100" s="8">
        <f t="shared" si="4"/>
        <v>64918.100000000006</v>
      </c>
      <c r="H100" s="35"/>
      <c r="I100" s="35"/>
      <c r="J100" s="35"/>
      <c r="K100" s="35"/>
      <c r="L100" s="35"/>
      <c r="M100" s="35"/>
      <c r="N100" s="35"/>
      <c r="O100" s="35"/>
    </row>
    <row r="101" spans="1:15" s="12" customFormat="1" ht="69" customHeight="1">
      <c r="A101" s="33" t="s">
        <v>31</v>
      </c>
      <c r="B101" s="26" t="s">
        <v>92</v>
      </c>
      <c r="C101" s="8">
        <f>C102+C103+C104</f>
        <v>86</v>
      </c>
      <c r="D101" s="8">
        <f>D102+D103+D104</f>
        <v>265</v>
      </c>
      <c r="E101" s="8">
        <f>E102+E103+E104</f>
        <v>0</v>
      </c>
      <c r="F101" s="8">
        <f>F102+F103+F104</f>
        <v>0</v>
      </c>
      <c r="G101" s="8">
        <f t="shared" si="4"/>
        <v>351</v>
      </c>
      <c r="H101" s="35" t="s">
        <v>67</v>
      </c>
      <c r="I101" s="35" t="s">
        <v>14</v>
      </c>
      <c r="J101" s="35">
        <v>0</v>
      </c>
      <c r="K101" s="35">
        <v>1</v>
      </c>
      <c r="L101" s="35">
        <v>1</v>
      </c>
      <c r="M101" s="35">
        <v>0</v>
      </c>
      <c r="N101" s="35">
        <v>0</v>
      </c>
      <c r="O101" s="35">
        <v>2</v>
      </c>
    </row>
    <row r="102" spans="1:15" s="12" customFormat="1" ht="27" customHeight="1">
      <c r="A102" s="33"/>
      <c r="B102" s="5" t="s">
        <v>8</v>
      </c>
      <c r="C102" s="8">
        <v>0</v>
      </c>
      <c r="D102" s="8">
        <v>0</v>
      </c>
      <c r="E102" s="8">
        <v>0</v>
      </c>
      <c r="F102" s="8">
        <v>0</v>
      </c>
      <c r="G102" s="8">
        <f t="shared" si="4"/>
        <v>0</v>
      </c>
      <c r="H102" s="35"/>
      <c r="I102" s="35"/>
      <c r="J102" s="35"/>
      <c r="K102" s="35"/>
      <c r="L102" s="35"/>
      <c r="M102" s="35"/>
      <c r="N102" s="35"/>
      <c r="O102" s="35"/>
    </row>
    <row r="103" spans="1:15" s="12" customFormat="1" ht="30" customHeight="1">
      <c r="A103" s="33"/>
      <c r="B103" s="5" t="s">
        <v>9</v>
      </c>
      <c r="C103" s="8">
        <v>0</v>
      </c>
      <c r="D103" s="8">
        <v>0</v>
      </c>
      <c r="E103" s="8">
        <v>0</v>
      </c>
      <c r="F103" s="8">
        <v>0</v>
      </c>
      <c r="G103" s="8">
        <f t="shared" si="4"/>
        <v>0</v>
      </c>
      <c r="H103" s="35"/>
      <c r="I103" s="35"/>
      <c r="J103" s="35"/>
      <c r="K103" s="35"/>
      <c r="L103" s="35"/>
      <c r="M103" s="35"/>
      <c r="N103" s="35"/>
      <c r="O103" s="35"/>
    </row>
    <row r="104" spans="1:15" s="12" customFormat="1" ht="35.25" customHeight="1">
      <c r="A104" s="33"/>
      <c r="B104" s="5" t="s">
        <v>10</v>
      </c>
      <c r="C104" s="8">
        <v>86</v>
      </c>
      <c r="D104" s="8">
        <v>265</v>
      </c>
      <c r="E104" s="8">
        <v>0</v>
      </c>
      <c r="F104" s="8">
        <v>0</v>
      </c>
      <c r="G104" s="8">
        <f t="shared" si="4"/>
        <v>351</v>
      </c>
      <c r="H104" s="35"/>
      <c r="I104" s="35"/>
      <c r="J104" s="35"/>
      <c r="K104" s="35"/>
      <c r="L104" s="35"/>
      <c r="M104" s="35"/>
      <c r="N104" s="35"/>
      <c r="O104" s="35"/>
    </row>
    <row r="105" spans="1:15" s="12" customFormat="1" ht="21.75" customHeight="1">
      <c r="A105" s="33"/>
      <c r="B105" s="26" t="s">
        <v>34</v>
      </c>
      <c r="C105" s="8">
        <f>C106+C107+C108</f>
        <v>5631.2</v>
      </c>
      <c r="D105" s="8">
        <f>D106+D107+D108</f>
        <v>5074.2</v>
      </c>
      <c r="E105" s="8">
        <f>E106+E107+E108</f>
        <v>5850</v>
      </c>
      <c r="F105" s="8">
        <f>F106+F107+F108</f>
        <v>775.8</v>
      </c>
      <c r="G105" s="8">
        <f t="shared" si="4"/>
        <v>17331.2</v>
      </c>
      <c r="H105" s="35" t="s">
        <v>67</v>
      </c>
      <c r="I105" s="35" t="s">
        <v>14</v>
      </c>
      <c r="J105" s="35">
        <v>0</v>
      </c>
      <c r="K105" s="35">
        <v>46</v>
      </c>
      <c r="L105" s="35">
        <v>46</v>
      </c>
      <c r="M105" s="35">
        <v>46</v>
      </c>
      <c r="N105" s="35">
        <v>46</v>
      </c>
      <c r="O105" s="35">
        <v>46</v>
      </c>
    </row>
    <row r="106" spans="1:15" s="12" customFormat="1" ht="33" customHeight="1">
      <c r="A106" s="33"/>
      <c r="B106" s="5" t="s">
        <v>8</v>
      </c>
      <c r="C106" s="8">
        <v>0</v>
      </c>
      <c r="D106" s="8">
        <v>0</v>
      </c>
      <c r="E106" s="8">
        <v>0</v>
      </c>
      <c r="F106" s="8">
        <v>0</v>
      </c>
      <c r="G106" s="8">
        <f t="shared" si="4"/>
        <v>0</v>
      </c>
      <c r="H106" s="35"/>
      <c r="I106" s="35"/>
      <c r="J106" s="35"/>
      <c r="K106" s="35"/>
      <c r="L106" s="35"/>
      <c r="M106" s="35"/>
      <c r="N106" s="35"/>
      <c r="O106" s="35"/>
    </row>
    <row r="107" spans="1:15" s="12" customFormat="1" ht="27" customHeight="1">
      <c r="A107" s="33"/>
      <c r="B107" s="5" t="s">
        <v>9</v>
      </c>
      <c r="C107" s="8">
        <v>0</v>
      </c>
      <c r="D107" s="8">
        <v>0</v>
      </c>
      <c r="E107" s="8">
        <v>0</v>
      </c>
      <c r="F107" s="8">
        <v>0</v>
      </c>
      <c r="G107" s="8">
        <f t="shared" si="4"/>
        <v>0</v>
      </c>
      <c r="H107" s="35"/>
      <c r="I107" s="35"/>
      <c r="J107" s="35"/>
      <c r="K107" s="35"/>
      <c r="L107" s="35"/>
      <c r="M107" s="35"/>
      <c r="N107" s="35"/>
      <c r="O107" s="35"/>
    </row>
    <row r="108" spans="1:17" s="12" customFormat="1" ht="33.75" customHeight="1">
      <c r="A108" s="33"/>
      <c r="B108" s="5" t="s">
        <v>10</v>
      </c>
      <c r="C108" s="8">
        <v>5631.2</v>
      </c>
      <c r="D108" s="8">
        <v>5074.2</v>
      </c>
      <c r="E108" s="8">
        <v>5850</v>
      </c>
      <c r="F108" s="8">
        <v>775.8</v>
      </c>
      <c r="G108" s="8">
        <f t="shared" si="4"/>
        <v>17331.2</v>
      </c>
      <c r="H108" s="35"/>
      <c r="I108" s="35"/>
      <c r="J108" s="35"/>
      <c r="K108" s="35"/>
      <c r="L108" s="35"/>
      <c r="M108" s="35"/>
      <c r="N108" s="35"/>
      <c r="O108" s="35"/>
      <c r="Q108" s="14">
        <f>D108+E108</f>
        <v>10924.2</v>
      </c>
    </row>
    <row r="109" spans="1:15" s="12" customFormat="1" ht="22.5" customHeight="1">
      <c r="A109" s="33"/>
      <c r="B109" s="26" t="s">
        <v>35</v>
      </c>
      <c r="C109" s="8">
        <f>C110+C111+C112</f>
        <v>310</v>
      </c>
      <c r="D109" s="8">
        <f>D110+D111+D112</f>
        <v>881.5</v>
      </c>
      <c r="E109" s="8">
        <f>E110+E111+E112</f>
        <v>1708.5</v>
      </c>
      <c r="F109" s="8">
        <f>F110+F111+F112</f>
        <v>0</v>
      </c>
      <c r="G109" s="8">
        <f t="shared" si="4"/>
        <v>2900</v>
      </c>
      <c r="H109" s="35" t="s">
        <v>67</v>
      </c>
      <c r="I109" s="35" t="s">
        <v>14</v>
      </c>
      <c r="J109" s="35">
        <v>0</v>
      </c>
      <c r="K109" s="35">
        <v>5</v>
      </c>
      <c r="L109" s="35">
        <v>5</v>
      </c>
      <c r="M109" s="35">
        <v>15</v>
      </c>
      <c r="N109" s="35">
        <v>0</v>
      </c>
      <c r="O109" s="35">
        <v>25</v>
      </c>
    </row>
    <row r="110" spans="1:15" s="12" customFormat="1" ht="33.75" customHeight="1">
      <c r="A110" s="33"/>
      <c r="B110" s="5" t="s">
        <v>8</v>
      </c>
      <c r="C110" s="8">
        <v>0</v>
      </c>
      <c r="D110" s="8">
        <v>0</v>
      </c>
      <c r="E110" s="8">
        <v>0</v>
      </c>
      <c r="F110" s="8">
        <v>0</v>
      </c>
      <c r="G110" s="8">
        <f t="shared" si="4"/>
        <v>0</v>
      </c>
      <c r="H110" s="35"/>
      <c r="I110" s="35"/>
      <c r="J110" s="35"/>
      <c r="K110" s="35"/>
      <c r="L110" s="35"/>
      <c r="M110" s="35"/>
      <c r="N110" s="35"/>
      <c r="O110" s="35"/>
    </row>
    <row r="111" spans="1:15" s="12" customFormat="1" ht="33.75" customHeight="1">
      <c r="A111" s="33"/>
      <c r="B111" s="5" t="s">
        <v>9</v>
      </c>
      <c r="C111" s="8">
        <v>0</v>
      </c>
      <c r="D111" s="8">
        <v>0</v>
      </c>
      <c r="E111" s="8">
        <v>0</v>
      </c>
      <c r="F111" s="8">
        <v>0</v>
      </c>
      <c r="G111" s="8">
        <f t="shared" si="4"/>
        <v>0</v>
      </c>
      <c r="H111" s="35"/>
      <c r="I111" s="35"/>
      <c r="J111" s="35"/>
      <c r="K111" s="35"/>
      <c r="L111" s="35"/>
      <c r="M111" s="35"/>
      <c r="N111" s="35"/>
      <c r="O111" s="35"/>
    </row>
    <row r="112" spans="1:17" s="12" customFormat="1" ht="48.75" customHeight="1">
      <c r="A112" s="33"/>
      <c r="B112" s="5" t="s">
        <v>10</v>
      </c>
      <c r="C112" s="8">
        <v>310</v>
      </c>
      <c r="D112" s="8">
        <v>881.5</v>
      </c>
      <c r="E112" s="8">
        <v>1708.5</v>
      </c>
      <c r="F112" s="8">
        <v>0</v>
      </c>
      <c r="G112" s="8">
        <f t="shared" si="4"/>
        <v>2900</v>
      </c>
      <c r="H112" s="35"/>
      <c r="I112" s="35"/>
      <c r="J112" s="35"/>
      <c r="K112" s="35"/>
      <c r="L112" s="35"/>
      <c r="M112" s="35"/>
      <c r="N112" s="35"/>
      <c r="O112" s="35"/>
      <c r="Q112" s="14">
        <f>D112+E112</f>
        <v>2590</v>
      </c>
    </row>
    <row r="113" spans="1:15" s="12" customFormat="1" ht="29.25" customHeight="1">
      <c r="A113" s="33"/>
      <c r="B113" s="26" t="s">
        <v>36</v>
      </c>
      <c r="C113" s="8">
        <f>C114+C115+C116</f>
        <v>1389.9</v>
      </c>
      <c r="D113" s="8">
        <f>D114+D115+D116</f>
        <v>0</v>
      </c>
      <c r="E113" s="8">
        <f>E114+E115+E116</f>
        <v>0</v>
      </c>
      <c r="F113" s="8">
        <f>F114+F115+F116</f>
        <v>0</v>
      </c>
      <c r="G113" s="8">
        <f t="shared" si="4"/>
        <v>1389.9</v>
      </c>
      <c r="H113" s="35" t="s">
        <v>67</v>
      </c>
      <c r="I113" s="35" t="s">
        <v>14</v>
      </c>
      <c r="J113" s="35">
        <v>0</v>
      </c>
      <c r="K113" s="35">
        <v>5</v>
      </c>
      <c r="L113" s="35">
        <v>0</v>
      </c>
      <c r="M113" s="35">
        <v>0</v>
      </c>
      <c r="N113" s="35">
        <v>0</v>
      </c>
      <c r="O113" s="35">
        <v>5</v>
      </c>
    </row>
    <row r="114" spans="1:15" s="12" customFormat="1" ht="29.25" customHeight="1">
      <c r="A114" s="33"/>
      <c r="B114" s="5" t="s">
        <v>8</v>
      </c>
      <c r="C114" s="8">
        <v>0</v>
      </c>
      <c r="D114" s="8">
        <v>0</v>
      </c>
      <c r="E114" s="8">
        <v>0</v>
      </c>
      <c r="F114" s="8">
        <v>0</v>
      </c>
      <c r="G114" s="8">
        <f t="shared" si="4"/>
        <v>0</v>
      </c>
      <c r="H114" s="35"/>
      <c r="I114" s="35"/>
      <c r="J114" s="35"/>
      <c r="K114" s="35"/>
      <c r="L114" s="35"/>
      <c r="M114" s="35"/>
      <c r="N114" s="35"/>
      <c r="O114" s="35"/>
    </row>
    <row r="115" spans="1:15" s="12" customFormat="1" ht="27" customHeight="1">
      <c r="A115" s="33"/>
      <c r="B115" s="5" t="s">
        <v>9</v>
      </c>
      <c r="C115" s="8">
        <v>0</v>
      </c>
      <c r="D115" s="8">
        <v>0</v>
      </c>
      <c r="E115" s="8">
        <v>0</v>
      </c>
      <c r="F115" s="8">
        <v>0</v>
      </c>
      <c r="G115" s="8">
        <f t="shared" si="4"/>
        <v>0</v>
      </c>
      <c r="H115" s="35"/>
      <c r="I115" s="35"/>
      <c r="J115" s="35"/>
      <c r="K115" s="35"/>
      <c r="L115" s="35"/>
      <c r="M115" s="35"/>
      <c r="N115" s="35"/>
      <c r="O115" s="35"/>
    </row>
    <row r="116" spans="1:17" s="12" customFormat="1" ht="35.25" customHeight="1">
      <c r="A116" s="33"/>
      <c r="B116" s="5" t="s">
        <v>10</v>
      </c>
      <c r="C116" s="8">
        <v>1389.9</v>
      </c>
      <c r="D116" s="8">
        <v>0</v>
      </c>
      <c r="E116" s="8">
        <v>0</v>
      </c>
      <c r="F116" s="8">
        <v>0</v>
      </c>
      <c r="G116" s="8">
        <f t="shared" si="4"/>
        <v>1389.9</v>
      </c>
      <c r="H116" s="35"/>
      <c r="I116" s="35"/>
      <c r="J116" s="35"/>
      <c r="K116" s="35"/>
      <c r="L116" s="35"/>
      <c r="M116" s="35"/>
      <c r="N116" s="35"/>
      <c r="O116" s="35"/>
      <c r="Q116" s="14">
        <f>E116+D116</f>
        <v>0</v>
      </c>
    </row>
    <row r="117" spans="1:15" s="12" customFormat="1" ht="17.25" customHeight="1">
      <c r="A117" s="33"/>
      <c r="B117" s="26" t="s">
        <v>37</v>
      </c>
      <c r="C117" s="8">
        <f>C118+C119+C120</f>
        <v>253.7</v>
      </c>
      <c r="D117" s="8">
        <f>D118+D119+D120</f>
        <v>767.4</v>
      </c>
      <c r="E117" s="8">
        <f>E118+E119+E120</f>
        <v>5626</v>
      </c>
      <c r="F117" s="8">
        <f>F118+F119+F120</f>
        <v>0</v>
      </c>
      <c r="G117" s="8">
        <f t="shared" si="4"/>
        <v>6647.1</v>
      </c>
      <c r="H117" s="30" t="s">
        <v>67</v>
      </c>
      <c r="I117" s="30" t="s">
        <v>14</v>
      </c>
      <c r="J117" s="30">
        <v>0</v>
      </c>
      <c r="K117" s="30">
        <v>18</v>
      </c>
      <c r="L117" s="30">
        <v>16</v>
      </c>
      <c r="M117" s="30">
        <v>12</v>
      </c>
      <c r="N117" s="30">
        <v>0</v>
      </c>
      <c r="O117" s="30">
        <v>46</v>
      </c>
    </row>
    <row r="118" spans="1:15" s="12" customFormat="1" ht="27" customHeight="1">
      <c r="A118" s="33"/>
      <c r="B118" s="5" t="s">
        <v>8</v>
      </c>
      <c r="C118" s="8">
        <v>0</v>
      </c>
      <c r="D118" s="8">
        <v>0</v>
      </c>
      <c r="E118" s="8">
        <v>0</v>
      </c>
      <c r="F118" s="8">
        <v>0</v>
      </c>
      <c r="G118" s="8">
        <f t="shared" si="4"/>
        <v>0</v>
      </c>
      <c r="H118" s="31"/>
      <c r="I118" s="31"/>
      <c r="J118" s="31"/>
      <c r="K118" s="31"/>
      <c r="L118" s="31"/>
      <c r="M118" s="31"/>
      <c r="N118" s="31"/>
      <c r="O118" s="31"/>
    </row>
    <row r="119" spans="1:15" s="12" customFormat="1" ht="27" customHeight="1">
      <c r="A119" s="33"/>
      <c r="B119" s="5" t="s">
        <v>9</v>
      </c>
      <c r="C119" s="8">
        <v>0</v>
      </c>
      <c r="D119" s="8">
        <v>0</v>
      </c>
      <c r="E119" s="8">
        <v>0</v>
      </c>
      <c r="F119" s="8">
        <v>0</v>
      </c>
      <c r="G119" s="8">
        <f t="shared" si="4"/>
        <v>0</v>
      </c>
      <c r="H119" s="31"/>
      <c r="I119" s="31"/>
      <c r="J119" s="31"/>
      <c r="K119" s="31"/>
      <c r="L119" s="31"/>
      <c r="M119" s="31"/>
      <c r="N119" s="31"/>
      <c r="O119" s="31"/>
    </row>
    <row r="120" spans="1:17" s="12" customFormat="1" ht="29.25" customHeight="1">
      <c r="A120" s="33"/>
      <c r="B120" s="5" t="s">
        <v>10</v>
      </c>
      <c r="C120" s="8">
        <v>253.7</v>
      </c>
      <c r="D120" s="8">
        <v>767.4</v>
      </c>
      <c r="E120" s="8">
        <v>5626</v>
      </c>
      <c r="F120" s="8">
        <v>0</v>
      </c>
      <c r="G120" s="8">
        <f t="shared" si="4"/>
        <v>6647.1</v>
      </c>
      <c r="H120" s="32"/>
      <c r="I120" s="32"/>
      <c r="J120" s="32"/>
      <c r="K120" s="32"/>
      <c r="L120" s="32"/>
      <c r="M120" s="32"/>
      <c r="N120" s="32"/>
      <c r="O120" s="32"/>
      <c r="Q120" s="14">
        <f>E120+D120</f>
        <v>6393.4</v>
      </c>
    </row>
    <row r="121" spans="1:15" s="12" customFormat="1" ht="27.75" customHeight="1">
      <c r="A121" s="33"/>
      <c r="B121" s="26" t="s">
        <v>38</v>
      </c>
      <c r="C121" s="8">
        <f>C122+C123+C124</f>
        <v>760.1</v>
      </c>
      <c r="D121" s="8">
        <f>D122+D123+D124</f>
        <v>1375.5</v>
      </c>
      <c r="E121" s="8">
        <f>E122+E123+E124</f>
        <v>0</v>
      </c>
      <c r="F121" s="8">
        <f>F122+F123+F124</f>
        <v>2141</v>
      </c>
      <c r="G121" s="8">
        <f t="shared" si="4"/>
        <v>4276.6</v>
      </c>
      <c r="H121" s="35" t="s">
        <v>67</v>
      </c>
      <c r="I121" s="35" t="s">
        <v>14</v>
      </c>
      <c r="J121" s="35">
        <v>0</v>
      </c>
      <c r="K121" s="35">
        <v>20</v>
      </c>
      <c r="L121" s="35">
        <v>46</v>
      </c>
      <c r="M121" s="35">
        <v>0</v>
      </c>
      <c r="N121" s="35">
        <v>52</v>
      </c>
      <c r="O121" s="35">
        <v>52</v>
      </c>
    </row>
    <row r="122" spans="1:15" s="12" customFormat="1" ht="27" customHeight="1">
      <c r="A122" s="33"/>
      <c r="B122" s="5" t="s">
        <v>8</v>
      </c>
      <c r="C122" s="8">
        <v>0</v>
      </c>
      <c r="D122" s="8">
        <v>0</v>
      </c>
      <c r="E122" s="8">
        <v>0</v>
      </c>
      <c r="F122" s="8">
        <v>0</v>
      </c>
      <c r="G122" s="8">
        <f aca="true" t="shared" si="6" ref="G122:G185">C122+D122+E122+F122</f>
        <v>0</v>
      </c>
      <c r="H122" s="35"/>
      <c r="I122" s="35"/>
      <c r="J122" s="35"/>
      <c r="K122" s="35"/>
      <c r="L122" s="35"/>
      <c r="M122" s="35"/>
      <c r="N122" s="35"/>
      <c r="O122" s="35"/>
    </row>
    <row r="123" spans="1:15" s="12" customFormat="1" ht="28.5" customHeight="1">
      <c r="A123" s="33"/>
      <c r="B123" s="5" t="s">
        <v>9</v>
      </c>
      <c r="C123" s="8">
        <v>0</v>
      </c>
      <c r="D123" s="8">
        <v>0</v>
      </c>
      <c r="E123" s="8">
        <v>0</v>
      </c>
      <c r="F123" s="8">
        <v>0</v>
      </c>
      <c r="G123" s="8">
        <f t="shared" si="6"/>
        <v>0</v>
      </c>
      <c r="H123" s="35"/>
      <c r="I123" s="35"/>
      <c r="J123" s="35"/>
      <c r="K123" s="35"/>
      <c r="L123" s="35"/>
      <c r="M123" s="35"/>
      <c r="N123" s="35"/>
      <c r="O123" s="35"/>
    </row>
    <row r="124" spans="1:17" s="12" customFormat="1" ht="30" customHeight="1">
      <c r="A124" s="33"/>
      <c r="B124" s="5" t="s">
        <v>10</v>
      </c>
      <c r="C124" s="8">
        <v>760.1</v>
      </c>
      <c r="D124" s="8">
        <v>1375.5</v>
      </c>
      <c r="E124" s="8">
        <v>0</v>
      </c>
      <c r="F124" s="8">
        <v>2141</v>
      </c>
      <c r="G124" s="8">
        <f t="shared" si="6"/>
        <v>4276.6</v>
      </c>
      <c r="H124" s="35"/>
      <c r="I124" s="35"/>
      <c r="J124" s="35"/>
      <c r="K124" s="35"/>
      <c r="L124" s="35"/>
      <c r="M124" s="35"/>
      <c r="N124" s="35"/>
      <c r="O124" s="35"/>
      <c r="Q124" s="14">
        <f>E124+D124</f>
        <v>1375.5</v>
      </c>
    </row>
    <row r="125" spans="1:15" s="12" customFormat="1" ht="30.75" customHeight="1">
      <c r="A125" s="33"/>
      <c r="B125" s="26" t="s">
        <v>39</v>
      </c>
      <c r="C125" s="8">
        <f>C126+C127+C128</f>
        <v>3404.5</v>
      </c>
      <c r="D125" s="8">
        <f>D126+D127+D128</f>
        <v>4004.1</v>
      </c>
      <c r="E125" s="8">
        <f>E126+E127+E128</f>
        <v>7853.6</v>
      </c>
      <c r="F125" s="8">
        <v>0</v>
      </c>
      <c r="G125" s="8">
        <f t="shared" si="6"/>
        <v>15262.2</v>
      </c>
      <c r="H125" s="35" t="s">
        <v>67</v>
      </c>
      <c r="I125" s="35" t="s">
        <v>14</v>
      </c>
      <c r="J125" s="35">
        <v>0</v>
      </c>
      <c r="K125" s="35">
        <v>15</v>
      </c>
      <c r="L125" s="35">
        <v>13</v>
      </c>
      <c r="M125" s="35">
        <v>23</v>
      </c>
      <c r="N125" s="35">
        <v>0</v>
      </c>
      <c r="O125" s="35">
        <v>50</v>
      </c>
    </row>
    <row r="126" spans="1:15" s="12" customFormat="1" ht="27.75" customHeight="1">
      <c r="A126" s="33"/>
      <c r="B126" s="5" t="s">
        <v>8</v>
      </c>
      <c r="C126" s="8">
        <v>0</v>
      </c>
      <c r="D126" s="8">
        <v>0</v>
      </c>
      <c r="E126" s="8">
        <v>0</v>
      </c>
      <c r="F126" s="8">
        <v>0</v>
      </c>
      <c r="G126" s="8">
        <f t="shared" si="6"/>
        <v>0</v>
      </c>
      <c r="H126" s="35"/>
      <c r="I126" s="35"/>
      <c r="J126" s="35"/>
      <c r="K126" s="35"/>
      <c r="L126" s="35"/>
      <c r="M126" s="35"/>
      <c r="N126" s="35"/>
      <c r="O126" s="35"/>
    </row>
    <row r="127" spans="1:15" s="12" customFormat="1" ht="29.25" customHeight="1">
      <c r="A127" s="33"/>
      <c r="B127" s="5" t="s">
        <v>9</v>
      </c>
      <c r="C127" s="8">
        <v>0</v>
      </c>
      <c r="D127" s="8">
        <v>0</v>
      </c>
      <c r="E127" s="8">
        <v>0</v>
      </c>
      <c r="F127" s="8">
        <v>0</v>
      </c>
      <c r="G127" s="8">
        <f t="shared" si="6"/>
        <v>0</v>
      </c>
      <c r="H127" s="35"/>
      <c r="I127" s="35"/>
      <c r="J127" s="35"/>
      <c r="K127" s="35"/>
      <c r="L127" s="35"/>
      <c r="M127" s="35"/>
      <c r="N127" s="35"/>
      <c r="O127" s="35"/>
    </row>
    <row r="128" spans="1:17" s="12" customFormat="1" ht="27.75" customHeight="1">
      <c r="A128" s="33"/>
      <c r="B128" s="5" t="s">
        <v>10</v>
      </c>
      <c r="C128" s="8">
        <v>3404.5</v>
      </c>
      <c r="D128" s="8">
        <v>4004.1</v>
      </c>
      <c r="E128" s="8">
        <v>7853.6</v>
      </c>
      <c r="F128" s="8">
        <v>0</v>
      </c>
      <c r="G128" s="8">
        <f t="shared" si="6"/>
        <v>15262.2</v>
      </c>
      <c r="H128" s="35"/>
      <c r="I128" s="35"/>
      <c r="J128" s="35"/>
      <c r="K128" s="35"/>
      <c r="L128" s="35"/>
      <c r="M128" s="35"/>
      <c r="N128" s="35"/>
      <c r="O128" s="35"/>
      <c r="Q128" s="14">
        <f>D128+E128</f>
        <v>11857.7</v>
      </c>
    </row>
    <row r="129" spans="1:15" s="12" customFormat="1" ht="27" customHeight="1">
      <c r="A129" s="33"/>
      <c r="B129" s="26" t="s">
        <v>40</v>
      </c>
      <c r="C129" s="8">
        <f>C130+C131+C132</f>
        <v>0</v>
      </c>
      <c r="D129" s="8">
        <f>D130+D131+D132</f>
        <v>583.3</v>
      </c>
      <c r="E129" s="8">
        <f>E130+E131+E132</f>
        <v>648</v>
      </c>
      <c r="F129" s="8">
        <f>F130+F131+F132</f>
        <v>0</v>
      </c>
      <c r="G129" s="8">
        <f t="shared" si="6"/>
        <v>1231.3</v>
      </c>
      <c r="H129" s="30" t="s">
        <v>67</v>
      </c>
      <c r="I129" s="30" t="s">
        <v>14</v>
      </c>
      <c r="J129" s="30">
        <v>0</v>
      </c>
      <c r="K129" s="30">
        <v>0</v>
      </c>
      <c r="L129" s="30">
        <v>13</v>
      </c>
      <c r="M129" s="30">
        <v>10</v>
      </c>
      <c r="N129" s="30">
        <v>0</v>
      </c>
      <c r="O129" s="30">
        <v>23</v>
      </c>
    </row>
    <row r="130" spans="1:15" s="12" customFormat="1" ht="29.25" customHeight="1">
      <c r="A130" s="33"/>
      <c r="B130" s="5" t="s">
        <v>8</v>
      </c>
      <c r="C130" s="8">
        <v>0</v>
      </c>
      <c r="D130" s="8">
        <v>0</v>
      </c>
      <c r="E130" s="8">
        <v>0</v>
      </c>
      <c r="F130" s="8">
        <v>0</v>
      </c>
      <c r="G130" s="8">
        <f t="shared" si="6"/>
        <v>0</v>
      </c>
      <c r="H130" s="31"/>
      <c r="I130" s="31"/>
      <c r="J130" s="31"/>
      <c r="K130" s="31"/>
      <c r="L130" s="31"/>
      <c r="M130" s="31"/>
      <c r="N130" s="31"/>
      <c r="O130" s="31"/>
    </row>
    <row r="131" spans="1:15" s="12" customFormat="1" ht="28.5" customHeight="1">
      <c r="A131" s="33"/>
      <c r="B131" s="5" t="s">
        <v>9</v>
      </c>
      <c r="C131" s="8">
        <v>0</v>
      </c>
      <c r="D131" s="8">
        <v>0</v>
      </c>
      <c r="E131" s="8">
        <v>0</v>
      </c>
      <c r="F131" s="8">
        <v>0</v>
      </c>
      <c r="G131" s="8">
        <f t="shared" si="6"/>
        <v>0</v>
      </c>
      <c r="H131" s="31"/>
      <c r="I131" s="31"/>
      <c r="J131" s="31"/>
      <c r="K131" s="31"/>
      <c r="L131" s="31"/>
      <c r="M131" s="31"/>
      <c r="N131" s="31"/>
      <c r="O131" s="31"/>
    </row>
    <row r="132" spans="1:17" s="12" customFormat="1" ht="29.25" customHeight="1">
      <c r="A132" s="33"/>
      <c r="B132" s="5" t="s">
        <v>10</v>
      </c>
      <c r="C132" s="8">
        <v>0</v>
      </c>
      <c r="D132" s="8">
        <v>583.3</v>
      </c>
      <c r="E132" s="8">
        <v>648</v>
      </c>
      <c r="F132" s="8">
        <v>0</v>
      </c>
      <c r="G132" s="8">
        <f t="shared" si="6"/>
        <v>1231.3</v>
      </c>
      <c r="H132" s="32"/>
      <c r="I132" s="32"/>
      <c r="J132" s="32"/>
      <c r="K132" s="32"/>
      <c r="L132" s="32"/>
      <c r="M132" s="32"/>
      <c r="N132" s="32"/>
      <c r="O132" s="32"/>
      <c r="Q132" s="14">
        <f>D132+E132</f>
        <v>1231.3</v>
      </c>
    </row>
    <row r="133" spans="1:15" s="12" customFormat="1" ht="27.75" customHeight="1">
      <c r="A133" s="37"/>
      <c r="B133" s="26" t="s">
        <v>41</v>
      </c>
      <c r="C133" s="8">
        <f>C134+C135+C136</f>
        <v>0</v>
      </c>
      <c r="D133" s="8">
        <f>D134+D135+D136</f>
        <v>1816.7</v>
      </c>
      <c r="E133" s="8">
        <f>E134+E135+E136</f>
        <v>3521.6</v>
      </c>
      <c r="F133" s="8">
        <f>F134+F135+F136</f>
        <v>0</v>
      </c>
      <c r="G133" s="8">
        <f t="shared" si="6"/>
        <v>5338.3</v>
      </c>
      <c r="H133" s="35" t="s">
        <v>67</v>
      </c>
      <c r="I133" s="30" t="s">
        <v>14</v>
      </c>
      <c r="J133" s="30">
        <v>0</v>
      </c>
      <c r="K133" s="30">
        <v>0</v>
      </c>
      <c r="L133" s="30">
        <v>8</v>
      </c>
      <c r="M133" s="30">
        <v>25</v>
      </c>
      <c r="N133" s="30">
        <v>0</v>
      </c>
      <c r="O133" s="30">
        <v>33</v>
      </c>
    </row>
    <row r="134" spans="1:15" s="12" customFormat="1" ht="27" customHeight="1">
      <c r="A134" s="37"/>
      <c r="B134" s="5" t="s">
        <v>8</v>
      </c>
      <c r="C134" s="8">
        <v>0</v>
      </c>
      <c r="D134" s="8">
        <v>0</v>
      </c>
      <c r="E134" s="8">
        <v>0</v>
      </c>
      <c r="F134" s="8">
        <v>0</v>
      </c>
      <c r="G134" s="8">
        <f t="shared" si="6"/>
        <v>0</v>
      </c>
      <c r="H134" s="35"/>
      <c r="I134" s="31"/>
      <c r="J134" s="31"/>
      <c r="K134" s="31"/>
      <c r="L134" s="31"/>
      <c r="M134" s="31"/>
      <c r="N134" s="31"/>
      <c r="O134" s="31"/>
    </row>
    <row r="135" spans="1:15" s="12" customFormat="1" ht="29.25" customHeight="1">
      <c r="A135" s="37"/>
      <c r="B135" s="5" t="s">
        <v>9</v>
      </c>
      <c r="C135" s="8">
        <v>0</v>
      </c>
      <c r="D135" s="8">
        <v>0</v>
      </c>
      <c r="E135" s="8">
        <v>0</v>
      </c>
      <c r="F135" s="8">
        <v>0</v>
      </c>
      <c r="G135" s="8">
        <f t="shared" si="6"/>
        <v>0</v>
      </c>
      <c r="H135" s="35"/>
      <c r="I135" s="31"/>
      <c r="J135" s="31"/>
      <c r="K135" s="31"/>
      <c r="L135" s="31"/>
      <c r="M135" s="31"/>
      <c r="N135" s="31"/>
      <c r="O135" s="31"/>
    </row>
    <row r="136" spans="1:17" s="12" customFormat="1" ht="29.25" customHeight="1">
      <c r="A136" s="37"/>
      <c r="B136" s="5" t="s">
        <v>10</v>
      </c>
      <c r="C136" s="8">
        <v>0</v>
      </c>
      <c r="D136" s="8">
        <v>1816.7</v>
      </c>
      <c r="E136" s="8">
        <v>3521.6</v>
      </c>
      <c r="F136" s="8">
        <v>0</v>
      </c>
      <c r="G136" s="8">
        <f t="shared" si="6"/>
        <v>5338.3</v>
      </c>
      <c r="H136" s="35"/>
      <c r="I136" s="32"/>
      <c r="J136" s="32"/>
      <c r="K136" s="32"/>
      <c r="L136" s="32"/>
      <c r="M136" s="32"/>
      <c r="N136" s="32"/>
      <c r="O136" s="32"/>
      <c r="Q136" s="14">
        <f>E136+D136</f>
        <v>5338.3</v>
      </c>
    </row>
    <row r="137" spans="1:15" s="12" customFormat="1" ht="33.75" customHeight="1">
      <c r="A137" s="37"/>
      <c r="B137" s="26" t="s">
        <v>42</v>
      </c>
      <c r="C137" s="8">
        <f>C138+C139+C140</f>
        <v>82.6</v>
      </c>
      <c r="D137" s="8">
        <f>D138+D139+D140</f>
        <v>1340.1</v>
      </c>
      <c r="E137" s="8">
        <f>E138+E139+E140</f>
        <v>2597.6</v>
      </c>
      <c r="F137" s="8">
        <f>F138+F139+F140</f>
        <v>0</v>
      </c>
      <c r="G137" s="8">
        <f t="shared" si="6"/>
        <v>4020.2999999999997</v>
      </c>
      <c r="H137" s="35" t="s">
        <v>67</v>
      </c>
      <c r="I137" s="35" t="s">
        <v>14</v>
      </c>
      <c r="J137" s="35">
        <v>0</v>
      </c>
      <c r="K137" s="35">
        <v>10</v>
      </c>
      <c r="L137" s="35">
        <v>2</v>
      </c>
      <c r="M137" s="35">
        <v>9</v>
      </c>
      <c r="N137" s="35">
        <v>0</v>
      </c>
      <c r="O137" s="35">
        <v>21</v>
      </c>
    </row>
    <row r="138" spans="1:15" s="12" customFormat="1" ht="33.75" customHeight="1">
      <c r="A138" s="37"/>
      <c r="B138" s="5" t="s">
        <v>8</v>
      </c>
      <c r="C138" s="8">
        <v>0</v>
      </c>
      <c r="D138" s="8">
        <v>0</v>
      </c>
      <c r="E138" s="8">
        <v>0</v>
      </c>
      <c r="F138" s="8">
        <v>0</v>
      </c>
      <c r="G138" s="8">
        <f t="shared" si="6"/>
        <v>0</v>
      </c>
      <c r="H138" s="35"/>
      <c r="I138" s="35"/>
      <c r="J138" s="35"/>
      <c r="K138" s="35"/>
      <c r="L138" s="35"/>
      <c r="M138" s="35"/>
      <c r="N138" s="35"/>
      <c r="O138" s="35"/>
    </row>
    <row r="139" spans="1:15" s="12" customFormat="1" ht="33.75" customHeight="1">
      <c r="A139" s="37"/>
      <c r="B139" s="5" t="s">
        <v>9</v>
      </c>
      <c r="C139" s="8">
        <v>0</v>
      </c>
      <c r="D139" s="8">
        <v>0</v>
      </c>
      <c r="E139" s="8">
        <v>0</v>
      </c>
      <c r="F139" s="8">
        <v>0</v>
      </c>
      <c r="G139" s="8">
        <f t="shared" si="6"/>
        <v>0</v>
      </c>
      <c r="H139" s="35"/>
      <c r="I139" s="35"/>
      <c r="J139" s="35"/>
      <c r="K139" s="35"/>
      <c r="L139" s="35"/>
      <c r="M139" s="35"/>
      <c r="N139" s="35"/>
      <c r="O139" s="35"/>
    </row>
    <row r="140" spans="1:17" s="12" customFormat="1" ht="47.25" customHeight="1">
      <c r="A140" s="37"/>
      <c r="B140" s="5" t="s">
        <v>10</v>
      </c>
      <c r="C140" s="8">
        <v>82.6</v>
      </c>
      <c r="D140" s="8">
        <v>1340.1</v>
      </c>
      <c r="E140" s="8">
        <v>2597.6</v>
      </c>
      <c r="F140" s="8">
        <v>0</v>
      </c>
      <c r="G140" s="8">
        <f t="shared" si="6"/>
        <v>4020.2999999999997</v>
      </c>
      <c r="H140" s="35"/>
      <c r="I140" s="35"/>
      <c r="J140" s="35"/>
      <c r="K140" s="35"/>
      <c r="L140" s="35"/>
      <c r="M140" s="35"/>
      <c r="N140" s="35"/>
      <c r="O140" s="35"/>
      <c r="Q140" s="14">
        <f>D140+E140</f>
        <v>3937.7</v>
      </c>
    </row>
    <row r="141" spans="1:15" s="12" customFormat="1" ht="33.75" customHeight="1">
      <c r="A141" s="37"/>
      <c r="B141" s="26" t="s">
        <v>43</v>
      </c>
      <c r="C141" s="8">
        <f>C142+C143+C144</f>
        <v>0</v>
      </c>
      <c r="D141" s="8">
        <f>D142+D143+D144</f>
        <v>2099.8</v>
      </c>
      <c r="E141" s="8">
        <f>E142+E143+E144</f>
        <v>4070.4</v>
      </c>
      <c r="F141" s="8">
        <f>F142+F143+F144</f>
        <v>0</v>
      </c>
      <c r="G141" s="8">
        <f t="shared" si="6"/>
        <v>6170.200000000001</v>
      </c>
      <c r="H141" s="35" t="s">
        <v>67</v>
      </c>
      <c r="I141" s="35" t="s">
        <v>14</v>
      </c>
      <c r="J141" s="35">
        <v>0</v>
      </c>
      <c r="K141" s="35">
        <v>0</v>
      </c>
      <c r="L141" s="35">
        <v>10</v>
      </c>
      <c r="M141" s="35">
        <v>19</v>
      </c>
      <c r="N141" s="35">
        <v>0</v>
      </c>
      <c r="O141" s="35">
        <v>29</v>
      </c>
    </row>
    <row r="142" spans="1:15" s="12" customFormat="1" ht="43.5" customHeight="1">
      <c r="A142" s="37"/>
      <c r="B142" s="5" t="s">
        <v>8</v>
      </c>
      <c r="C142" s="8">
        <v>0</v>
      </c>
      <c r="D142" s="8">
        <v>0</v>
      </c>
      <c r="E142" s="8">
        <v>0</v>
      </c>
      <c r="F142" s="8">
        <v>0</v>
      </c>
      <c r="G142" s="8">
        <f t="shared" si="6"/>
        <v>0</v>
      </c>
      <c r="H142" s="35"/>
      <c r="I142" s="35"/>
      <c r="J142" s="35"/>
      <c r="K142" s="35"/>
      <c r="L142" s="35"/>
      <c r="M142" s="35"/>
      <c r="N142" s="35"/>
      <c r="O142" s="35"/>
    </row>
    <row r="143" spans="1:15" s="12" customFormat="1" ht="33" customHeight="1">
      <c r="A143" s="37"/>
      <c r="B143" s="5" t="s">
        <v>9</v>
      </c>
      <c r="C143" s="8">
        <v>0</v>
      </c>
      <c r="D143" s="8">
        <v>0</v>
      </c>
      <c r="E143" s="8">
        <v>0</v>
      </c>
      <c r="F143" s="8">
        <v>0</v>
      </c>
      <c r="G143" s="8">
        <f t="shared" si="6"/>
        <v>0</v>
      </c>
      <c r="H143" s="35"/>
      <c r="I143" s="35"/>
      <c r="J143" s="35"/>
      <c r="K143" s="35"/>
      <c r="L143" s="35"/>
      <c r="M143" s="35"/>
      <c r="N143" s="35"/>
      <c r="O143" s="35"/>
    </row>
    <row r="144" spans="1:17" s="12" customFormat="1" ht="51.75" customHeight="1">
      <c r="A144" s="38"/>
      <c r="B144" s="5" t="s">
        <v>10</v>
      </c>
      <c r="C144" s="8">
        <v>0</v>
      </c>
      <c r="D144" s="8">
        <v>2099.8</v>
      </c>
      <c r="E144" s="8">
        <v>4070.4</v>
      </c>
      <c r="F144" s="8">
        <v>0</v>
      </c>
      <c r="G144" s="8">
        <f t="shared" si="6"/>
        <v>6170.200000000001</v>
      </c>
      <c r="H144" s="35"/>
      <c r="I144" s="35"/>
      <c r="J144" s="35"/>
      <c r="K144" s="35"/>
      <c r="L144" s="35"/>
      <c r="M144" s="35"/>
      <c r="N144" s="35"/>
      <c r="O144" s="35"/>
      <c r="Q144" s="14">
        <f>D144+E144</f>
        <v>6170.200000000001</v>
      </c>
    </row>
    <row r="145" spans="1:17" s="12" customFormat="1" ht="33.75" customHeight="1" hidden="1">
      <c r="A145" s="5"/>
      <c r="B145" s="5"/>
      <c r="C145" s="8"/>
      <c r="D145" s="8"/>
      <c r="E145" s="8"/>
      <c r="F145" s="8"/>
      <c r="G145" s="8">
        <f t="shared" si="6"/>
        <v>0</v>
      </c>
      <c r="H145" s="5"/>
      <c r="I145" s="5"/>
      <c r="J145" s="5"/>
      <c r="K145" s="5"/>
      <c r="L145" s="5"/>
      <c r="M145" s="5"/>
      <c r="N145" s="5"/>
      <c r="O145" s="5"/>
      <c r="Q145" s="12">
        <f>SUM(Q57:Q96)</f>
        <v>99.99999999999999</v>
      </c>
    </row>
    <row r="146" spans="1:15" s="12" customFormat="1" ht="35.25" customHeight="1">
      <c r="A146" s="36" t="s">
        <v>19</v>
      </c>
      <c r="B146" s="5" t="s">
        <v>75</v>
      </c>
      <c r="C146" s="8">
        <f>C147+C148+C149</f>
        <v>0</v>
      </c>
      <c r="D146" s="8">
        <f>D147+D148+D149</f>
        <v>370</v>
      </c>
      <c r="E146" s="8">
        <f>E147+E148+E149</f>
        <v>30652.1</v>
      </c>
      <c r="F146" s="8">
        <f>F147+F148+F149</f>
        <v>0</v>
      </c>
      <c r="G146" s="8">
        <f t="shared" si="6"/>
        <v>31022.1</v>
      </c>
      <c r="H146" s="35" t="s">
        <v>85</v>
      </c>
      <c r="I146" s="35" t="s">
        <v>14</v>
      </c>
      <c r="J146" s="35">
        <v>0</v>
      </c>
      <c r="K146" s="35">
        <v>0</v>
      </c>
      <c r="L146" s="35">
        <f>L151+L155+L159+L163+L167+L171+L175+L179+L183+L188+L192</f>
        <v>1</v>
      </c>
      <c r="M146" s="35">
        <f>M151+M155+M159+M163+M167+M171+M175+M179+M183+M188+M192</f>
        <v>88</v>
      </c>
      <c r="N146" s="35">
        <v>0</v>
      </c>
      <c r="O146" s="35">
        <f>O151+O155+O159+O163+O167+O171+O175+O179+O183+O188+O192</f>
        <v>89</v>
      </c>
    </row>
    <row r="147" spans="1:15" s="12" customFormat="1" ht="27" customHeight="1">
      <c r="A147" s="37"/>
      <c r="B147" s="5" t="s">
        <v>8</v>
      </c>
      <c r="C147" s="8">
        <f>C152+C156+C160+C164+C168+C172+C176+C180+C184+C189+C193</f>
        <v>0</v>
      </c>
      <c r="D147" s="8">
        <f>D152+D156+D160+D164+D168+D172+D176+D180+D184+D189+D193</f>
        <v>0</v>
      </c>
      <c r="E147" s="8">
        <f>E152+E156+E160+E164+E168+E172+E176+E180+E184+E189+E193</f>
        <v>10672</v>
      </c>
      <c r="F147" s="8">
        <v>0</v>
      </c>
      <c r="G147" s="8">
        <f t="shared" si="6"/>
        <v>10672</v>
      </c>
      <c r="H147" s="35"/>
      <c r="I147" s="35"/>
      <c r="J147" s="35"/>
      <c r="K147" s="35"/>
      <c r="L147" s="35"/>
      <c r="M147" s="35"/>
      <c r="N147" s="35"/>
      <c r="O147" s="35"/>
    </row>
    <row r="148" spans="1:15" s="12" customFormat="1" ht="29.25" customHeight="1">
      <c r="A148" s="37"/>
      <c r="B148" s="5" t="s">
        <v>9</v>
      </c>
      <c r="C148" s="8">
        <f aca="true" t="shared" si="7" ref="C148:E149">C153+C157+C161+C165+C169+C173+C177+C181+C186+C190+C194</f>
        <v>0</v>
      </c>
      <c r="D148" s="8">
        <f t="shared" si="7"/>
        <v>0</v>
      </c>
      <c r="E148" s="8">
        <f>E153+E157+E161+E165+E169+E173+E177+E181+E186+E190+E194</f>
        <v>10672</v>
      </c>
      <c r="F148" s="8">
        <v>0</v>
      </c>
      <c r="G148" s="8">
        <f t="shared" si="6"/>
        <v>10672</v>
      </c>
      <c r="H148" s="35"/>
      <c r="I148" s="35"/>
      <c r="J148" s="35"/>
      <c r="K148" s="35"/>
      <c r="L148" s="35"/>
      <c r="M148" s="35"/>
      <c r="N148" s="35"/>
      <c r="O148" s="35"/>
    </row>
    <row r="149" spans="1:15" s="12" customFormat="1" ht="39.75" customHeight="1">
      <c r="A149" s="38"/>
      <c r="B149" s="5" t="s">
        <v>10</v>
      </c>
      <c r="C149" s="8">
        <f t="shared" si="7"/>
        <v>0</v>
      </c>
      <c r="D149" s="8">
        <f t="shared" si="7"/>
        <v>370</v>
      </c>
      <c r="E149" s="8">
        <f t="shared" si="7"/>
        <v>9308.1</v>
      </c>
      <c r="F149" s="8">
        <v>0</v>
      </c>
      <c r="G149" s="8">
        <f t="shared" si="6"/>
        <v>9678.1</v>
      </c>
      <c r="H149" s="5" t="s">
        <v>76</v>
      </c>
      <c r="I149" s="5" t="s">
        <v>14</v>
      </c>
      <c r="J149" s="5">
        <v>0</v>
      </c>
      <c r="K149" s="5">
        <v>0</v>
      </c>
      <c r="L149" s="5">
        <f>L154+L158+L162+L166+L170+L174+L178+L182+L187+L191+L195</f>
        <v>1</v>
      </c>
      <c r="M149" s="5">
        <f>M154+M158+M162+M166+M170+M174+M178+M182+M187+M191+M195</f>
        <v>88</v>
      </c>
      <c r="N149" s="5">
        <v>0</v>
      </c>
      <c r="O149" s="5">
        <f>O154+O158+O162+O166+O170+O174+O178+O182+O187+O191+O195</f>
        <v>89</v>
      </c>
    </row>
    <row r="150" spans="1:15" s="12" customFormat="1" ht="33.75" customHeight="1" hidden="1">
      <c r="A150" s="5"/>
      <c r="B150" s="5"/>
      <c r="C150" s="8"/>
      <c r="D150" s="8"/>
      <c r="E150" s="8"/>
      <c r="F150" s="8"/>
      <c r="G150" s="8">
        <f t="shared" si="6"/>
        <v>0</v>
      </c>
      <c r="H150" s="5"/>
      <c r="I150" s="5"/>
      <c r="J150" s="5"/>
      <c r="K150" s="5"/>
      <c r="L150" s="5"/>
      <c r="M150" s="5"/>
      <c r="N150" s="5"/>
      <c r="O150" s="5"/>
    </row>
    <row r="151" spans="1:15" s="12" customFormat="1" ht="59.25" customHeight="1">
      <c r="A151" s="33" t="s">
        <v>31</v>
      </c>
      <c r="B151" s="26" t="s">
        <v>92</v>
      </c>
      <c r="C151" s="8">
        <f>C152+C153+C154</f>
        <v>0</v>
      </c>
      <c r="D151" s="8">
        <f>D152+D153+D154</f>
        <v>0</v>
      </c>
      <c r="E151" s="8">
        <f>E152+E153+E154</f>
        <v>0</v>
      </c>
      <c r="F151" s="8">
        <f>F152+F153+F154</f>
        <v>0</v>
      </c>
      <c r="G151" s="8">
        <f t="shared" si="6"/>
        <v>0</v>
      </c>
      <c r="H151" s="35" t="s">
        <v>85</v>
      </c>
      <c r="I151" s="35" t="s">
        <v>14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</row>
    <row r="152" spans="1:15" s="12" customFormat="1" ht="33.75" customHeight="1">
      <c r="A152" s="33"/>
      <c r="B152" s="5" t="s">
        <v>8</v>
      </c>
      <c r="C152" s="8">
        <v>0</v>
      </c>
      <c r="D152" s="8">
        <v>0</v>
      </c>
      <c r="E152" s="8">
        <v>0</v>
      </c>
      <c r="F152" s="8">
        <v>0</v>
      </c>
      <c r="G152" s="8">
        <f t="shared" si="6"/>
        <v>0</v>
      </c>
      <c r="H152" s="35"/>
      <c r="I152" s="35"/>
      <c r="J152" s="35"/>
      <c r="K152" s="35"/>
      <c r="L152" s="35"/>
      <c r="M152" s="35"/>
      <c r="N152" s="35"/>
      <c r="O152" s="35"/>
    </row>
    <row r="153" spans="1:15" s="12" customFormat="1" ht="33.75" customHeight="1">
      <c r="A153" s="33"/>
      <c r="B153" s="5" t="s">
        <v>9</v>
      </c>
      <c r="C153" s="8">
        <v>0</v>
      </c>
      <c r="D153" s="8">
        <v>0</v>
      </c>
      <c r="E153" s="8">
        <v>0</v>
      </c>
      <c r="F153" s="8">
        <v>0</v>
      </c>
      <c r="G153" s="8">
        <f t="shared" si="6"/>
        <v>0</v>
      </c>
      <c r="H153" s="35"/>
      <c r="I153" s="35"/>
      <c r="J153" s="35"/>
      <c r="K153" s="35"/>
      <c r="L153" s="35"/>
      <c r="M153" s="35"/>
      <c r="N153" s="35"/>
      <c r="O153" s="35"/>
    </row>
    <row r="154" spans="1:15" s="12" customFormat="1" ht="46.5" customHeight="1">
      <c r="A154" s="33"/>
      <c r="B154" s="5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f t="shared" si="6"/>
        <v>0</v>
      </c>
      <c r="H154" s="5" t="s">
        <v>76</v>
      </c>
      <c r="I154" s="5" t="s">
        <v>14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</row>
    <row r="155" spans="1:17" s="12" customFormat="1" ht="33.75" customHeight="1" hidden="1">
      <c r="A155" s="33"/>
      <c r="B155" s="26" t="s">
        <v>34</v>
      </c>
      <c r="C155" s="8">
        <f>C156+C157+C158</f>
        <v>0</v>
      </c>
      <c r="D155" s="8">
        <f>D156+D157+D158</f>
        <v>0</v>
      </c>
      <c r="E155" s="8">
        <f>E156+E157+E158</f>
        <v>0</v>
      </c>
      <c r="F155" s="8"/>
      <c r="G155" s="8">
        <f t="shared" si="6"/>
        <v>0</v>
      </c>
      <c r="H155" s="35" t="s">
        <v>20</v>
      </c>
      <c r="I155" s="35" t="s">
        <v>14</v>
      </c>
      <c r="J155" s="35">
        <v>0</v>
      </c>
      <c r="K155" s="35">
        <v>0</v>
      </c>
      <c r="L155" s="35">
        <v>0</v>
      </c>
      <c r="M155" s="35">
        <v>0</v>
      </c>
      <c r="N155" s="5"/>
      <c r="O155" s="35">
        <v>0</v>
      </c>
      <c r="Q155" s="12">
        <v>24.5</v>
      </c>
    </row>
    <row r="156" spans="1:15" s="12" customFormat="1" ht="33.75" customHeight="1" hidden="1">
      <c r="A156" s="33"/>
      <c r="B156" s="5" t="s">
        <v>8</v>
      </c>
      <c r="C156" s="8">
        <v>0</v>
      </c>
      <c r="D156" s="8">
        <v>0</v>
      </c>
      <c r="E156" s="8">
        <v>0</v>
      </c>
      <c r="F156" s="8"/>
      <c r="G156" s="8">
        <f t="shared" si="6"/>
        <v>0</v>
      </c>
      <c r="H156" s="35"/>
      <c r="I156" s="35"/>
      <c r="J156" s="35"/>
      <c r="K156" s="35"/>
      <c r="L156" s="35"/>
      <c r="M156" s="35"/>
      <c r="N156" s="5"/>
      <c r="O156" s="35"/>
    </row>
    <row r="157" spans="1:15" s="12" customFormat="1" ht="33.75" customHeight="1" hidden="1">
      <c r="A157" s="33"/>
      <c r="B157" s="5" t="s">
        <v>9</v>
      </c>
      <c r="C157" s="8">
        <v>0</v>
      </c>
      <c r="D157" s="8">
        <v>0</v>
      </c>
      <c r="E157" s="8">
        <v>0</v>
      </c>
      <c r="F157" s="8"/>
      <c r="G157" s="8">
        <f t="shared" si="6"/>
        <v>0</v>
      </c>
      <c r="H157" s="35"/>
      <c r="I157" s="35"/>
      <c r="J157" s="35"/>
      <c r="K157" s="35"/>
      <c r="L157" s="35"/>
      <c r="M157" s="35"/>
      <c r="N157" s="5"/>
      <c r="O157" s="35"/>
    </row>
    <row r="158" spans="1:15" s="12" customFormat="1" ht="40.5" customHeight="1" hidden="1">
      <c r="A158" s="33"/>
      <c r="B158" s="5" t="s">
        <v>10</v>
      </c>
      <c r="C158" s="8">
        <v>0</v>
      </c>
      <c r="D158" s="8">
        <v>0</v>
      </c>
      <c r="E158" s="8">
        <v>0</v>
      </c>
      <c r="F158" s="8"/>
      <c r="G158" s="8">
        <f t="shared" si="6"/>
        <v>0</v>
      </c>
      <c r="H158" s="5" t="s">
        <v>21</v>
      </c>
      <c r="I158" s="5" t="s">
        <v>14</v>
      </c>
      <c r="J158" s="5">
        <v>0</v>
      </c>
      <c r="K158" s="5">
        <v>0</v>
      </c>
      <c r="L158" s="5">
        <v>0</v>
      </c>
      <c r="M158" s="5">
        <v>0</v>
      </c>
      <c r="N158" s="5"/>
      <c r="O158" s="5">
        <v>0</v>
      </c>
    </row>
    <row r="159" spans="1:17" s="12" customFormat="1" ht="33.75" customHeight="1" hidden="1">
      <c r="A159" s="33"/>
      <c r="B159" s="26" t="s">
        <v>35</v>
      </c>
      <c r="C159" s="8">
        <f>C160+C161+C162</f>
        <v>0</v>
      </c>
      <c r="D159" s="8">
        <v>0</v>
      </c>
      <c r="E159" s="8">
        <v>0</v>
      </c>
      <c r="F159" s="8"/>
      <c r="G159" s="8">
        <f t="shared" si="6"/>
        <v>0</v>
      </c>
      <c r="H159" s="35" t="s">
        <v>20</v>
      </c>
      <c r="I159" s="35" t="s">
        <v>14</v>
      </c>
      <c r="J159" s="46">
        <v>0</v>
      </c>
      <c r="K159" s="35">
        <v>0</v>
      </c>
      <c r="L159" s="35">
        <v>0</v>
      </c>
      <c r="M159" s="35">
        <v>0</v>
      </c>
      <c r="N159" s="5"/>
      <c r="O159" s="35">
        <v>0</v>
      </c>
      <c r="Q159" s="12">
        <v>3.7</v>
      </c>
    </row>
    <row r="160" spans="1:15" s="12" customFormat="1" ht="33.75" customHeight="1" hidden="1">
      <c r="A160" s="33"/>
      <c r="B160" s="5" t="s">
        <v>8</v>
      </c>
      <c r="C160" s="8">
        <v>0</v>
      </c>
      <c r="D160" s="8">
        <v>0</v>
      </c>
      <c r="E160" s="8">
        <v>0</v>
      </c>
      <c r="F160" s="8"/>
      <c r="G160" s="8">
        <f t="shared" si="6"/>
        <v>0</v>
      </c>
      <c r="H160" s="35"/>
      <c r="I160" s="35"/>
      <c r="J160" s="46"/>
      <c r="K160" s="35"/>
      <c r="L160" s="35"/>
      <c r="M160" s="35"/>
      <c r="N160" s="5"/>
      <c r="O160" s="35"/>
    </row>
    <row r="161" spans="1:15" s="12" customFormat="1" ht="33.75" customHeight="1" hidden="1">
      <c r="A161" s="33"/>
      <c r="B161" s="5" t="s">
        <v>9</v>
      </c>
      <c r="C161" s="8">
        <v>0</v>
      </c>
      <c r="D161" s="8">
        <v>0</v>
      </c>
      <c r="E161" s="8">
        <v>0</v>
      </c>
      <c r="F161" s="8"/>
      <c r="G161" s="8">
        <f t="shared" si="6"/>
        <v>0</v>
      </c>
      <c r="H161" s="35"/>
      <c r="I161" s="35"/>
      <c r="J161" s="46"/>
      <c r="K161" s="35"/>
      <c r="L161" s="35"/>
      <c r="M161" s="35"/>
      <c r="N161" s="5"/>
      <c r="O161" s="35"/>
    </row>
    <row r="162" spans="1:15" s="12" customFormat="1" ht="43.5" customHeight="1" hidden="1">
      <c r="A162" s="33"/>
      <c r="B162" s="5" t="s">
        <v>10</v>
      </c>
      <c r="C162" s="8">
        <v>0</v>
      </c>
      <c r="D162" s="8">
        <v>0</v>
      </c>
      <c r="E162" s="8">
        <v>0</v>
      </c>
      <c r="F162" s="8"/>
      <c r="G162" s="8">
        <f t="shared" si="6"/>
        <v>0</v>
      </c>
      <c r="H162" s="5" t="s">
        <v>21</v>
      </c>
      <c r="I162" s="5" t="s">
        <v>14</v>
      </c>
      <c r="J162" s="5">
        <v>0</v>
      </c>
      <c r="K162" s="5">
        <v>0</v>
      </c>
      <c r="L162" s="5">
        <v>0</v>
      </c>
      <c r="M162" s="5">
        <v>0</v>
      </c>
      <c r="N162" s="5"/>
      <c r="O162" s="5">
        <v>0</v>
      </c>
    </row>
    <row r="163" spans="1:17" s="12" customFormat="1" ht="33.75" customHeight="1" hidden="1">
      <c r="A163" s="33"/>
      <c r="B163" s="26" t="s">
        <v>36</v>
      </c>
      <c r="C163" s="8">
        <f>C164+C165+C166</f>
        <v>0</v>
      </c>
      <c r="D163" s="8">
        <f>D164+D165+D166</f>
        <v>0</v>
      </c>
      <c r="E163" s="8">
        <f>E164+E165+E166</f>
        <v>0</v>
      </c>
      <c r="F163" s="8"/>
      <c r="G163" s="8">
        <f t="shared" si="6"/>
        <v>0</v>
      </c>
      <c r="H163" s="35" t="s">
        <v>20</v>
      </c>
      <c r="I163" s="35" t="s">
        <v>14</v>
      </c>
      <c r="J163" s="35">
        <v>0</v>
      </c>
      <c r="K163" s="35">
        <v>0</v>
      </c>
      <c r="L163" s="35">
        <v>0</v>
      </c>
      <c r="M163" s="35">
        <v>0</v>
      </c>
      <c r="N163" s="5"/>
      <c r="O163" s="35">
        <v>0</v>
      </c>
      <c r="Q163" s="12">
        <v>9.5</v>
      </c>
    </row>
    <row r="164" spans="1:15" s="12" customFormat="1" ht="33.75" customHeight="1" hidden="1">
      <c r="A164" s="33"/>
      <c r="B164" s="5" t="s">
        <v>8</v>
      </c>
      <c r="C164" s="8">
        <v>0</v>
      </c>
      <c r="D164" s="8">
        <v>0</v>
      </c>
      <c r="E164" s="8">
        <v>0</v>
      </c>
      <c r="F164" s="8"/>
      <c r="G164" s="8">
        <f t="shared" si="6"/>
        <v>0</v>
      </c>
      <c r="H164" s="35"/>
      <c r="I164" s="35"/>
      <c r="J164" s="35"/>
      <c r="K164" s="35"/>
      <c r="L164" s="35"/>
      <c r="M164" s="35"/>
      <c r="N164" s="5"/>
      <c r="O164" s="35"/>
    </row>
    <row r="165" spans="1:15" s="12" customFormat="1" ht="33.75" customHeight="1" hidden="1">
      <c r="A165" s="33"/>
      <c r="B165" s="5" t="s">
        <v>9</v>
      </c>
      <c r="C165" s="8">
        <v>0</v>
      </c>
      <c r="D165" s="8">
        <v>0</v>
      </c>
      <c r="E165" s="8">
        <v>0</v>
      </c>
      <c r="F165" s="8"/>
      <c r="G165" s="8">
        <f t="shared" si="6"/>
        <v>0</v>
      </c>
      <c r="H165" s="35"/>
      <c r="I165" s="35"/>
      <c r="J165" s="35"/>
      <c r="K165" s="35"/>
      <c r="L165" s="35"/>
      <c r="M165" s="35"/>
      <c r="N165" s="5"/>
      <c r="O165" s="35"/>
    </row>
    <row r="166" spans="1:15" s="12" customFormat="1" ht="46.5" customHeight="1" hidden="1">
      <c r="A166" s="33"/>
      <c r="B166" s="5" t="s">
        <v>10</v>
      </c>
      <c r="C166" s="8">
        <v>0</v>
      </c>
      <c r="D166" s="8">
        <v>0</v>
      </c>
      <c r="E166" s="8">
        <v>0</v>
      </c>
      <c r="F166" s="8"/>
      <c r="G166" s="8">
        <f t="shared" si="6"/>
        <v>0</v>
      </c>
      <c r="H166" s="5" t="s">
        <v>21</v>
      </c>
      <c r="I166" s="5" t="s">
        <v>14</v>
      </c>
      <c r="J166" s="5">
        <v>0</v>
      </c>
      <c r="K166" s="5">
        <v>0</v>
      </c>
      <c r="L166" s="5">
        <v>0</v>
      </c>
      <c r="M166" s="5">
        <v>0</v>
      </c>
      <c r="N166" s="5"/>
      <c r="O166" s="5">
        <v>0</v>
      </c>
    </row>
    <row r="167" spans="1:17" s="12" customFormat="1" ht="33.75" customHeight="1">
      <c r="A167" s="33"/>
      <c r="B167" s="26" t="s">
        <v>37</v>
      </c>
      <c r="C167" s="8">
        <f>C168+C169+C170</f>
        <v>0</v>
      </c>
      <c r="D167" s="8">
        <f>D168+D169+D170</f>
        <v>0</v>
      </c>
      <c r="E167" s="8">
        <f>E168+E169+E170</f>
        <v>5490</v>
      </c>
      <c r="F167" s="8">
        <f>F168+F169+F170</f>
        <v>0</v>
      </c>
      <c r="G167" s="8">
        <f>C167+D167+E167+F167</f>
        <v>5490</v>
      </c>
      <c r="H167" s="35" t="s">
        <v>85</v>
      </c>
      <c r="I167" s="35" t="s">
        <v>14</v>
      </c>
      <c r="J167" s="35">
        <v>0</v>
      </c>
      <c r="K167" s="35">
        <v>0</v>
      </c>
      <c r="L167" s="35">
        <v>0</v>
      </c>
      <c r="M167" s="35">
        <v>21</v>
      </c>
      <c r="N167" s="35">
        <v>0</v>
      </c>
      <c r="O167" s="35">
        <v>21</v>
      </c>
      <c r="Q167" s="12">
        <v>4.5</v>
      </c>
    </row>
    <row r="168" spans="1:15" s="12" customFormat="1" ht="33.75" customHeight="1">
      <c r="A168" s="33"/>
      <c r="B168" s="5" t="s">
        <v>8</v>
      </c>
      <c r="C168" s="8">
        <v>0</v>
      </c>
      <c r="D168" s="8">
        <v>0</v>
      </c>
      <c r="E168" s="8">
        <v>2070</v>
      </c>
      <c r="F168" s="8">
        <v>0</v>
      </c>
      <c r="G168" s="8">
        <f>C168+D168+E168+F168</f>
        <v>2070</v>
      </c>
      <c r="H168" s="35"/>
      <c r="I168" s="35"/>
      <c r="J168" s="35"/>
      <c r="K168" s="35"/>
      <c r="L168" s="35"/>
      <c r="M168" s="35"/>
      <c r="N168" s="35"/>
      <c r="O168" s="35"/>
    </row>
    <row r="169" spans="1:15" s="12" customFormat="1" ht="38.25" customHeight="1">
      <c r="A169" s="33"/>
      <c r="B169" s="5" t="s">
        <v>9</v>
      </c>
      <c r="C169" s="8">
        <v>0</v>
      </c>
      <c r="D169" s="8">
        <v>0</v>
      </c>
      <c r="E169" s="8">
        <v>2070</v>
      </c>
      <c r="F169" s="8">
        <v>0</v>
      </c>
      <c r="G169" s="8">
        <f>C169+D169+E169+F169</f>
        <v>2070</v>
      </c>
      <c r="H169" s="35"/>
      <c r="I169" s="35"/>
      <c r="J169" s="35"/>
      <c r="K169" s="35"/>
      <c r="L169" s="35"/>
      <c r="M169" s="35"/>
      <c r="N169" s="35"/>
      <c r="O169" s="35"/>
    </row>
    <row r="170" spans="1:15" s="12" customFormat="1" ht="42" customHeight="1">
      <c r="A170" s="33"/>
      <c r="B170" s="5" t="s">
        <v>10</v>
      </c>
      <c r="C170" s="8">
        <v>0</v>
      </c>
      <c r="D170" s="8">
        <v>0</v>
      </c>
      <c r="E170" s="8">
        <v>1350</v>
      </c>
      <c r="F170" s="8">
        <v>0</v>
      </c>
      <c r="G170" s="8">
        <f>C170+D170+E170+F170</f>
        <v>1350</v>
      </c>
      <c r="H170" s="5" t="s">
        <v>76</v>
      </c>
      <c r="I170" s="5" t="s">
        <v>14</v>
      </c>
      <c r="J170" s="5">
        <v>0</v>
      </c>
      <c r="K170" s="5">
        <v>0</v>
      </c>
      <c r="L170" s="5">
        <v>0</v>
      </c>
      <c r="M170" s="5">
        <v>21</v>
      </c>
      <c r="N170" s="5">
        <v>0</v>
      </c>
      <c r="O170" s="5">
        <v>21</v>
      </c>
    </row>
    <row r="171" spans="1:17" s="12" customFormat="1" ht="33.75" customHeight="1">
      <c r="A171" s="33"/>
      <c r="B171" s="26" t="s">
        <v>38</v>
      </c>
      <c r="C171" s="8">
        <f>C172+C173+C174</f>
        <v>0</v>
      </c>
      <c r="D171" s="8">
        <f>D172+D173+D174</f>
        <v>0</v>
      </c>
      <c r="E171" s="8">
        <f>E172+E173+E174</f>
        <v>20282.1</v>
      </c>
      <c r="F171" s="8">
        <f>F172+F173+F174</f>
        <v>0</v>
      </c>
      <c r="G171" s="8">
        <f>C171+D171+E171+F171</f>
        <v>20282.1</v>
      </c>
      <c r="H171" s="35" t="s">
        <v>85</v>
      </c>
      <c r="I171" s="35" t="s">
        <v>14</v>
      </c>
      <c r="J171" s="35">
        <v>0</v>
      </c>
      <c r="K171" s="35">
        <v>0</v>
      </c>
      <c r="L171" s="35">
        <v>0</v>
      </c>
      <c r="M171" s="35">
        <v>55</v>
      </c>
      <c r="N171" s="35">
        <v>0</v>
      </c>
      <c r="O171" s="35">
        <v>55</v>
      </c>
      <c r="Q171" s="12">
        <v>14.7</v>
      </c>
    </row>
    <row r="172" spans="1:15" s="12" customFormat="1" ht="33.75" customHeight="1">
      <c r="A172" s="33"/>
      <c r="B172" s="5" t="s">
        <v>8</v>
      </c>
      <c r="C172" s="8">
        <v>0</v>
      </c>
      <c r="D172" s="8">
        <v>0</v>
      </c>
      <c r="E172" s="8">
        <v>6762</v>
      </c>
      <c r="F172" s="8">
        <v>0</v>
      </c>
      <c r="G172" s="8">
        <f t="shared" si="6"/>
        <v>6762</v>
      </c>
      <c r="H172" s="35"/>
      <c r="I172" s="35"/>
      <c r="J172" s="35"/>
      <c r="K172" s="35"/>
      <c r="L172" s="35"/>
      <c r="M172" s="35"/>
      <c r="N172" s="35"/>
      <c r="O172" s="35"/>
    </row>
    <row r="173" spans="1:15" s="12" customFormat="1" ht="45" customHeight="1">
      <c r="A173" s="33"/>
      <c r="B173" s="5" t="s">
        <v>9</v>
      </c>
      <c r="C173" s="8">
        <v>0</v>
      </c>
      <c r="D173" s="8">
        <v>0</v>
      </c>
      <c r="E173" s="8">
        <v>6762</v>
      </c>
      <c r="F173" s="8">
        <v>0</v>
      </c>
      <c r="G173" s="8">
        <f t="shared" si="6"/>
        <v>6762</v>
      </c>
      <c r="H173" s="35"/>
      <c r="I173" s="35"/>
      <c r="J173" s="35"/>
      <c r="K173" s="35"/>
      <c r="L173" s="35"/>
      <c r="M173" s="35"/>
      <c r="N173" s="35"/>
      <c r="O173" s="35"/>
    </row>
    <row r="174" spans="1:15" s="12" customFormat="1" ht="43.5" customHeight="1">
      <c r="A174" s="33"/>
      <c r="B174" s="5" t="s">
        <v>10</v>
      </c>
      <c r="C174" s="8">
        <v>0</v>
      </c>
      <c r="D174" s="8">
        <v>0</v>
      </c>
      <c r="E174" s="8">
        <v>6758.1</v>
      </c>
      <c r="F174" s="8">
        <v>0</v>
      </c>
      <c r="G174" s="8">
        <f t="shared" si="6"/>
        <v>6758.1</v>
      </c>
      <c r="H174" s="5" t="s">
        <v>76</v>
      </c>
      <c r="I174" s="5" t="s">
        <v>14</v>
      </c>
      <c r="J174" s="5">
        <v>0</v>
      </c>
      <c r="K174" s="5">
        <v>0</v>
      </c>
      <c r="L174" s="5">
        <v>0</v>
      </c>
      <c r="M174" s="5">
        <v>55</v>
      </c>
      <c r="N174" s="5">
        <v>0</v>
      </c>
      <c r="O174" s="5">
        <v>55</v>
      </c>
    </row>
    <row r="175" spans="1:17" s="12" customFormat="1" ht="33.75" customHeight="1" hidden="1">
      <c r="A175" s="33"/>
      <c r="B175" s="26" t="s">
        <v>39</v>
      </c>
      <c r="C175" s="8">
        <f>C176+C177+C178</f>
        <v>0</v>
      </c>
      <c r="D175" s="8">
        <f>D176+D177+D178</f>
        <v>0</v>
      </c>
      <c r="E175" s="8">
        <f>E176+E177+E178</f>
        <v>0</v>
      </c>
      <c r="F175" s="8"/>
      <c r="G175" s="8">
        <f t="shared" si="6"/>
        <v>0</v>
      </c>
      <c r="H175" s="35" t="s">
        <v>20</v>
      </c>
      <c r="I175" s="35" t="s">
        <v>14</v>
      </c>
      <c r="J175" s="35">
        <v>0</v>
      </c>
      <c r="K175" s="35">
        <v>0</v>
      </c>
      <c r="L175" s="35">
        <v>0</v>
      </c>
      <c r="M175" s="35">
        <v>0</v>
      </c>
      <c r="N175" s="5"/>
      <c r="O175" s="35">
        <v>0</v>
      </c>
      <c r="Q175" s="12">
        <v>17.1</v>
      </c>
    </row>
    <row r="176" spans="1:15" s="12" customFormat="1" ht="33.75" customHeight="1" hidden="1">
      <c r="A176" s="33"/>
      <c r="B176" s="5" t="s">
        <v>8</v>
      </c>
      <c r="C176" s="8">
        <v>0</v>
      </c>
      <c r="D176" s="8">
        <v>0</v>
      </c>
      <c r="E176" s="8">
        <v>0</v>
      </c>
      <c r="F176" s="8"/>
      <c r="G176" s="8">
        <f t="shared" si="6"/>
        <v>0</v>
      </c>
      <c r="H176" s="35"/>
      <c r="I176" s="35"/>
      <c r="J176" s="35"/>
      <c r="K176" s="35"/>
      <c r="L176" s="35"/>
      <c r="M176" s="35"/>
      <c r="N176" s="5"/>
      <c r="O176" s="35"/>
    </row>
    <row r="177" spans="1:15" s="12" customFormat="1" ht="33.75" customHeight="1" hidden="1">
      <c r="A177" s="33"/>
      <c r="B177" s="5" t="s">
        <v>9</v>
      </c>
      <c r="C177" s="8">
        <v>0</v>
      </c>
      <c r="D177" s="8">
        <v>0</v>
      </c>
      <c r="E177" s="8">
        <v>0</v>
      </c>
      <c r="F177" s="8"/>
      <c r="G177" s="8">
        <f t="shared" si="6"/>
        <v>0</v>
      </c>
      <c r="H177" s="35"/>
      <c r="I177" s="35"/>
      <c r="J177" s="35"/>
      <c r="K177" s="35"/>
      <c r="L177" s="35"/>
      <c r="M177" s="35"/>
      <c r="N177" s="5"/>
      <c r="O177" s="35"/>
    </row>
    <row r="178" spans="1:15" s="12" customFormat="1" ht="43.5" customHeight="1" hidden="1">
      <c r="A178" s="33"/>
      <c r="B178" s="5" t="s">
        <v>10</v>
      </c>
      <c r="C178" s="8">
        <v>0</v>
      </c>
      <c r="D178" s="8">
        <v>0</v>
      </c>
      <c r="E178" s="8">
        <v>0</v>
      </c>
      <c r="F178" s="8"/>
      <c r="G178" s="8">
        <f t="shared" si="6"/>
        <v>0</v>
      </c>
      <c r="H178" s="5" t="s">
        <v>21</v>
      </c>
      <c r="I178" s="5" t="s">
        <v>14</v>
      </c>
      <c r="J178" s="5">
        <v>0</v>
      </c>
      <c r="K178" s="5">
        <v>0</v>
      </c>
      <c r="L178" s="5">
        <v>0</v>
      </c>
      <c r="M178" s="5">
        <v>0</v>
      </c>
      <c r="N178" s="5"/>
      <c r="O178" s="5">
        <v>0</v>
      </c>
    </row>
    <row r="179" spans="1:17" s="12" customFormat="1" ht="39.75" customHeight="1">
      <c r="A179" s="33"/>
      <c r="B179" s="26" t="s">
        <v>40</v>
      </c>
      <c r="C179" s="8">
        <f>C180+C181+C182</f>
        <v>0</v>
      </c>
      <c r="D179" s="8">
        <f>D180+D181+D182</f>
        <v>370</v>
      </c>
      <c r="E179" s="8">
        <f>E180+E181+E182</f>
        <v>4880</v>
      </c>
      <c r="F179" s="8">
        <f>F180+F181+F182</f>
        <v>0</v>
      </c>
      <c r="G179" s="8">
        <f t="shared" si="6"/>
        <v>5250</v>
      </c>
      <c r="H179" s="30" t="s">
        <v>20</v>
      </c>
      <c r="I179" s="30" t="s">
        <v>14</v>
      </c>
      <c r="J179" s="30">
        <v>0</v>
      </c>
      <c r="K179" s="30">
        <v>0</v>
      </c>
      <c r="L179" s="30">
        <v>1</v>
      </c>
      <c r="M179" s="30">
        <v>12</v>
      </c>
      <c r="N179" s="30">
        <v>0</v>
      </c>
      <c r="O179" s="30">
        <v>13</v>
      </c>
      <c r="Q179" s="12">
        <v>4</v>
      </c>
    </row>
    <row r="180" spans="1:15" s="12" customFormat="1" ht="33" customHeight="1">
      <c r="A180" s="33"/>
      <c r="B180" s="5" t="s">
        <v>8</v>
      </c>
      <c r="C180" s="8">
        <v>0</v>
      </c>
      <c r="D180" s="8">
        <v>0</v>
      </c>
      <c r="E180" s="8">
        <v>1840</v>
      </c>
      <c r="F180" s="8">
        <v>0</v>
      </c>
      <c r="G180" s="8">
        <f t="shared" si="6"/>
        <v>1840</v>
      </c>
      <c r="H180" s="31"/>
      <c r="I180" s="31"/>
      <c r="J180" s="31"/>
      <c r="K180" s="31"/>
      <c r="L180" s="31"/>
      <c r="M180" s="31"/>
      <c r="N180" s="31"/>
      <c r="O180" s="31"/>
    </row>
    <row r="181" spans="1:15" s="12" customFormat="1" ht="26.25" customHeight="1">
      <c r="A181" s="33"/>
      <c r="B181" s="5" t="s">
        <v>9</v>
      </c>
      <c r="C181" s="8">
        <v>0</v>
      </c>
      <c r="D181" s="8">
        <v>0</v>
      </c>
      <c r="E181" s="8">
        <v>1840</v>
      </c>
      <c r="F181" s="8">
        <v>0</v>
      </c>
      <c r="G181" s="8">
        <f t="shared" si="6"/>
        <v>1840</v>
      </c>
      <c r="H181" s="32"/>
      <c r="I181" s="32"/>
      <c r="J181" s="32"/>
      <c r="K181" s="32"/>
      <c r="L181" s="32"/>
      <c r="M181" s="32"/>
      <c r="N181" s="32"/>
      <c r="O181" s="32"/>
    </row>
    <row r="182" spans="1:15" s="12" customFormat="1" ht="41.25" customHeight="1">
      <c r="A182" s="21"/>
      <c r="B182" s="5" t="s">
        <v>10</v>
      </c>
      <c r="C182" s="8">
        <v>0</v>
      </c>
      <c r="D182" s="8">
        <v>370</v>
      </c>
      <c r="E182" s="8">
        <v>1200</v>
      </c>
      <c r="F182" s="8">
        <v>0</v>
      </c>
      <c r="G182" s="8">
        <f t="shared" si="6"/>
        <v>1570</v>
      </c>
      <c r="H182" s="5" t="s">
        <v>76</v>
      </c>
      <c r="I182" s="5" t="s">
        <v>14</v>
      </c>
      <c r="J182" s="5">
        <v>0</v>
      </c>
      <c r="K182" s="5">
        <v>0</v>
      </c>
      <c r="L182" s="5">
        <v>1</v>
      </c>
      <c r="M182" s="5">
        <v>12</v>
      </c>
      <c r="N182" s="5">
        <v>0</v>
      </c>
      <c r="O182" s="5">
        <v>13</v>
      </c>
    </row>
    <row r="183" spans="1:17" s="12" customFormat="1" ht="33.75" customHeight="1" hidden="1">
      <c r="A183" s="5"/>
      <c r="B183" s="26" t="s">
        <v>41</v>
      </c>
      <c r="C183" s="8">
        <f>C184+C186+C187</f>
        <v>0</v>
      </c>
      <c r="D183" s="8">
        <f>D184+D186+D187</f>
        <v>0</v>
      </c>
      <c r="E183" s="8">
        <f>E184+E186+E187</f>
        <v>0</v>
      </c>
      <c r="F183" s="8"/>
      <c r="G183" s="8">
        <f t="shared" si="6"/>
        <v>0</v>
      </c>
      <c r="H183" s="35" t="s">
        <v>20</v>
      </c>
      <c r="I183" s="35" t="s">
        <v>14</v>
      </c>
      <c r="J183" s="35">
        <v>0</v>
      </c>
      <c r="K183" s="35">
        <v>0</v>
      </c>
      <c r="L183" s="35">
        <v>0</v>
      </c>
      <c r="M183" s="35">
        <v>0</v>
      </c>
      <c r="N183" s="5"/>
      <c r="O183" s="35">
        <v>0</v>
      </c>
      <c r="Q183" s="12">
        <v>7.6</v>
      </c>
    </row>
    <row r="184" spans="1:15" s="12" customFormat="1" ht="33.75" customHeight="1" hidden="1">
      <c r="A184" s="5"/>
      <c r="B184" s="5" t="s">
        <v>8</v>
      </c>
      <c r="C184" s="8">
        <v>0</v>
      </c>
      <c r="D184" s="8"/>
      <c r="E184" s="8">
        <v>0</v>
      </c>
      <c r="F184" s="8"/>
      <c r="G184" s="8">
        <f t="shared" si="6"/>
        <v>0</v>
      </c>
      <c r="H184" s="35"/>
      <c r="I184" s="35"/>
      <c r="J184" s="35"/>
      <c r="K184" s="35"/>
      <c r="L184" s="35"/>
      <c r="M184" s="35"/>
      <c r="N184" s="5"/>
      <c r="O184" s="35"/>
    </row>
    <row r="185" spans="1:15" s="12" customFormat="1" ht="24" customHeight="1" hidden="1">
      <c r="A185" s="5">
        <v>1</v>
      </c>
      <c r="B185" s="5">
        <v>2</v>
      </c>
      <c r="C185" s="6">
        <v>3</v>
      </c>
      <c r="D185" s="6">
        <v>4</v>
      </c>
      <c r="E185" s="6">
        <v>5</v>
      </c>
      <c r="F185" s="6"/>
      <c r="G185" s="8">
        <f t="shared" si="6"/>
        <v>12</v>
      </c>
      <c r="H185" s="5">
        <v>7</v>
      </c>
      <c r="I185" s="6">
        <v>8</v>
      </c>
      <c r="J185" s="5">
        <v>9</v>
      </c>
      <c r="K185" s="6">
        <v>10</v>
      </c>
      <c r="L185" s="6">
        <v>11</v>
      </c>
      <c r="M185" s="6">
        <v>12</v>
      </c>
      <c r="N185" s="6"/>
      <c r="O185" s="5">
        <v>13</v>
      </c>
    </row>
    <row r="186" spans="1:15" s="12" customFormat="1" ht="33.75" customHeight="1" hidden="1">
      <c r="A186" s="5"/>
      <c r="B186" s="5" t="s">
        <v>9</v>
      </c>
      <c r="C186" s="8">
        <v>0</v>
      </c>
      <c r="D186" s="8">
        <v>0</v>
      </c>
      <c r="E186" s="8">
        <v>0</v>
      </c>
      <c r="F186" s="8"/>
      <c r="G186" s="8">
        <f aca="true" t="shared" si="8" ref="G186:G249">C186+D186+E186+F186</f>
        <v>0</v>
      </c>
      <c r="H186" s="5"/>
      <c r="I186" s="5"/>
      <c r="J186" s="5"/>
      <c r="K186" s="5"/>
      <c r="L186" s="5"/>
      <c r="M186" s="5"/>
      <c r="N186" s="5"/>
      <c r="O186" s="5"/>
    </row>
    <row r="187" spans="1:15" s="12" customFormat="1" ht="42.75" customHeight="1" hidden="1">
      <c r="A187" s="5"/>
      <c r="B187" s="5" t="s">
        <v>10</v>
      </c>
      <c r="C187" s="8">
        <v>0</v>
      </c>
      <c r="D187" s="8">
        <v>0</v>
      </c>
      <c r="E187" s="8">
        <v>0</v>
      </c>
      <c r="F187" s="8"/>
      <c r="G187" s="8">
        <f t="shared" si="8"/>
        <v>0</v>
      </c>
      <c r="H187" s="5" t="s">
        <v>21</v>
      </c>
      <c r="I187" s="5" t="s">
        <v>14</v>
      </c>
      <c r="J187" s="5">
        <v>0</v>
      </c>
      <c r="K187" s="5">
        <v>0</v>
      </c>
      <c r="L187" s="5">
        <v>0</v>
      </c>
      <c r="M187" s="5">
        <v>0</v>
      </c>
      <c r="N187" s="5"/>
      <c r="O187" s="5">
        <v>0</v>
      </c>
    </row>
    <row r="188" spans="1:17" s="12" customFormat="1" ht="33.75" customHeight="1" hidden="1">
      <c r="A188" s="5"/>
      <c r="B188" s="26" t="s">
        <v>42</v>
      </c>
      <c r="C188" s="8">
        <f>C189+C190+C191</f>
        <v>0</v>
      </c>
      <c r="D188" s="8">
        <f>D189+D190+D191</f>
        <v>0</v>
      </c>
      <c r="E188" s="8">
        <f>E189+E190+E191</f>
        <v>0</v>
      </c>
      <c r="F188" s="8"/>
      <c r="G188" s="8">
        <f t="shared" si="8"/>
        <v>0</v>
      </c>
      <c r="H188" s="35" t="s">
        <v>20</v>
      </c>
      <c r="I188" s="35" t="s">
        <v>14</v>
      </c>
      <c r="J188" s="35">
        <v>0</v>
      </c>
      <c r="K188" s="35">
        <v>0</v>
      </c>
      <c r="L188" s="35">
        <v>0</v>
      </c>
      <c r="M188" s="35">
        <v>0</v>
      </c>
      <c r="N188" s="5"/>
      <c r="O188" s="35">
        <v>0</v>
      </c>
      <c r="Q188" s="12">
        <v>5.6</v>
      </c>
    </row>
    <row r="189" spans="1:15" s="12" customFormat="1" ht="33.75" customHeight="1" hidden="1">
      <c r="A189" s="5"/>
      <c r="B189" s="5" t="s">
        <v>8</v>
      </c>
      <c r="C189" s="8">
        <v>0</v>
      </c>
      <c r="D189" s="8">
        <v>0</v>
      </c>
      <c r="E189" s="8">
        <v>0</v>
      </c>
      <c r="F189" s="8"/>
      <c r="G189" s="8">
        <f t="shared" si="8"/>
        <v>0</v>
      </c>
      <c r="H189" s="35"/>
      <c r="I189" s="35"/>
      <c r="J189" s="35"/>
      <c r="K189" s="35"/>
      <c r="L189" s="35"/>
      <c r="M189" s="35"/>
      <c r="N189" s="5"/>
      <c r="O189" s="35"/>
    </row>
    <row r="190" spans="1:15" s="12" customFormat="1" ht="33.75" customHeight="1" hidden="1">
      <c r="A190" s="5"/>
      <c r="B190" s="5" t="s">
        <v>9</v>
      </c>
      <c r="C190" s="8">
        <v>0</v>
      </c>
      <c r="D190" s="8">
        <v>0</v>
      </c>
      <c r="E190" s="8">
        <v>0</v>
      </c>
      <c r="F190" s="8"/>
      <c r="G190" s="8">
        <f t="shared" si="8"/>
        <v>0</v>
      </c>
      <c r="H190" s="35"/>
      <c r="I190" s="35"/>
      <c r="J190" s="35"/>
      <c r="K190" s="35"/>
      <c r="L190" s="35"/>
      <c r="M190" s="35"/>
      <c r="N190" s="5"/>
      <c r="O190" s="35"/>
    </row>
    <row r="191" spans="1:15" s="12" customFormat="1" ht="46.5" customHeight="1" hidden="1">
      <c r="A191" s="5"/>
      <c r="B191" s="5" t="s">
        <v>10</v>
      </c>
      <c r="C191" s="8">
        <v>0</v>
      </c>
      <c r="D191" s="8">
        <v>0</v>
      </c>
      <c r="E191" s="8">
        <v>0</v>
      </c>
      <c r="F191" s="8"/>
      <c r="G191" s="8">
        <f t="shared" si="8"/>
        <v>0</v>
      </c>
      <c r="H191" s="5" t="s">
        <v>21</v>
      </c>
      <c r="I191" s="5" t="s">
        <v>14</v>
      </c>
      <c r="J191" s="5">
        <v>0</v>
      </c>
      <c r="K191" s="5">
        <v>0</v>
      </c>
      <c r="L191" s="5">
        <v>0</v>
      </c>
      <c r="M191" s="5">
        <v>0</v>
      </c>
      <c r="N191" s="5"/>
      <c r="O191" s="5">
        <v>0</v>
      </c>
    </row>
    <row r="192" spans="1:17" s="12" customFormat="1" ht="33.75" customHeight="1" hidden="1">
      <c r="A192" s="5"/>
      <c r="B192" s="26" t="s">
        <v>43</v>
      </c>
      <c r="C192" s="8">
        <f>C193+C194+C195</f>
        <v>0</v>
      </c>
      <c r="D192" s="8">
        <f>D193+D194+D195</f>
        <v>0</v>
      </c>
      <c r="E192" s="8">
        <f>E193+E194+E195</f>
        <v>0</v>
      </c>
      <c r="F192" s="8"/>
      <c r="G192" s="8">
        <f t="shared" si="8"/>
        <v>0</v>
      </c>
      <c r="H192" s="35" t="s">
        <v>20</v>
      </c>
      <c r="I192" s="35" t="s">
        <v>14</v>
      </c>
      <c r="J192" s="35">
        <v>0</v>
      </c>
      <c r="K192" s="35">
        <v>0</v>
      </c>
      <c r="L192" s="35">
        <v>0</v>
      </c>
      <c r="M192" s="35">
        <v>0</v>
      </c>
      <c r="N192" s="5"/>
      <c r="O192" s="35">
        <v>0</v>
      </c>
      <c r="Q192" s="12">
        <v>8.8</v>
      </c>
    </row>
    <row r="193" spans="1:15" s="12" customFormat="1" ht="33.75" customHeight="1" hidden="1">
      <c r="A193" s="5"/>
      <c r="B193" s="5" t="s">
        <v>8</v>
      </c>
      <c r="C193" s="8">
        <v>0</v>
      </c>
      <c r="D193" s="8">
        <v>0</v>
      </c>
      <c r="E193" s="8">
        <v>0</v>
      </c>
      <c r="F193" s="8"/>
      <c r="G193" s="8">
        <f t="shared" si="8"/>
        <v>0</v>
      </c>
      <c r="H193" s="35"/>
      <c r="I193" s="35"/>
      <c r="J193" s="35"/>
      <c r="K193" s="35"/>
      <c r="L193" s="35"/>
      <c r="M193" s="35"/>
      <c r="N193" s="5"/>
      <c r="O193" s="35"/>
    </row>
    <row r="194" spans="1:15" s="12" customFormat="1" ht="33.75" customHeight="1" hidden="1">
      <c r="A194" s="5"/>
      <c r="B194" s="5" t="s">
        <v>9</v>
      </c>
      <c r="C194" s="8">
        <v>0</v>
      </c>
      <c r="D194" s="8">
        <v>0</v>
      </c>
      <c r="E194" s="8">
        <v>0</v>
      </c>
      <c r="F194" s="8"/>
      <c r="G194" s="8">
        <f t="shared" si="8"/>
        <v>0</v>
      </c>
      <c r="H194" s="35"/>
      <c r="I194" s="35"/>
      <c r="J194" s="35"/>
      <c r="K194" s="35"/>
      <c r="L194" s="35"/>
      <c r="M194" s="35"/>
      <c r="N194" s="5"/>
      <c r="O194" s="35"/>
    </row>
    <row r="195" spans="1:15" s="12" customFormat="1" ht="52.5" customHeight="1" hidden="1">
      <c r="A195" s="5"/>
      <c r="B195" s="5" t="s">
        <v>10</v>
      </c>
      <c r="C195" s="8">
        <v>0</v>
      </c>
      <c r="D195" s="8">
        <v>0</v>
      </c>
      <c r="E195" s="8">
        <v>0</v>
      </c>
      <c r="F195" s="8"/>
      <c r="G195" s="8">
        <f t="shared" si="8"/>
        <v>0</v>
      </c>
      <c r="H195" s="5" t="s">
        <v>21</v>
      </c>
      <c r="I195" s="5" t="s">
        <v>14</v>
      </c>
      <c r="J195" s="5">
        <v>0</v>
      </c>
      <c r="K195" s="5">
        <v>0</v>
      </c>
      <c r="L195" s="5">
        <v>0</v>
      </c>
      <c r="M195" s="5">
        <v>0</v>
      </c>
      <c r="N195" s="5"/>
      <c r="O195" s="5">
        <v>0</v>
      </c>
    </row>
    <row r="196" spans="1:17" s="12" customFormat="1" ht="33.75" customHeight="1" hidden="1">
      <c r="A196" s="5"/>
      <c r="B196" s="5"/>
      <c r="C196" s="8"/>
      <c r="D196" s="8"/>
      <c r="E196" s="8"/>
      <c r="F196" s="8"/>
      <c r="G196" s="8">
        <f t="shared" si="8"/>
        <v>0</v>
      </c>
      <c r="H196" s="5"/>
      <c r="I196" s="5"/>
      <c r="J196" s="5"/>
      <c r="K196" s="5"/>
      <c r="L196" s="5"/>
      <c r="M196" s="5"/>
      <c r="N196" s="5"/>
      <c r="O196" s="5"/>
      <c r="Q196" s="12">
        <f>SUM(Q155:Q195)</f>
        <v>99.99999999999999</v>
      </c>
    </row>
    <row r="197" spans="1:15" s="12" customFormat="1" ht="33.75" customHeight="1" hidden="1">
      <c r="A197" s="5"/>
      <c r="B197" s="5"/>
      <c r="C197" s="8"/>
      <c r="D197" s="8"/>
      <c r="E197" s="8"/>
      <c r="F197" s="8"/>
      <c r="G197" s="8">
        <f t="shared" si="8"/>
        <v>0</v>
      </c>
      <c r="H197" s="5"/>
      <c r="I197" s="5"/>
      <c r="J197" s="5"/>
      <c r="K197" s="5"/>
      <c r="L197" s="5"/>
      <c r="M197" s="5"/>
      <c r="N197" s="5"/>
      <c r="O197" s="5"/>
    </row>
    <row r="198" spans="1:15" s="12" customFormat="1" ht="33.75" customHeight="1" hidden="1">
      <c r="A198" s="5"/>
      <c r="B198" s="5"/>
      <c r="C198" s="8"/>
      <c r="D198" s="8"/>
      <c r="E198" s="8"/>
      <c r="F198" s="8"/>
      <c r="G198" s="8">
        <f t="shared" si="8"/>
        <v>0</v>
      </c>
      <c r="H198" s="5"/>
      <c r="I198" s="5"/>
      <c r="J198" s="5"/>
      <c r="K198" s="5"/>
      <c r="L198" s="5"/>
      <c r="M198" s="5"/>
      <c r="N198" s="5"/>
      <c r="O198" s="5"/>
    </row>
    <row r="199" spans="1:15" s="12" customFormat="1" ht="33.75" customHeight="1" hidden="1">
      <c r="A199" s="35" t="s">
        <v>22</v>
      </c>
      <c r="B199" s="5" t="s">
        <v>44</v>
      </c>
      <c r="C199" s="8">
        <f>C200+C201+C202</f>
        <v>0</v>
      </c>
      <c r="D199" s="8">
        <f>D200+D201+D202</f>
        <v>0</v>
      </c>
      <c r="E199" s="8">
        <f>E200+E201+E202</f>
        <v>0</v>
      </c>
      <c r="F199" s="8"/>
      <c r="G199" s="8">
        <f t="shared" si="8"/>
        <v>0</v>
      </c>
      <c r="H199" s="5" t="s">
        <v>23</v>
      </c>
      <c r="I199" s="5" t="s">
        <v>24</v>
      </c>
      <c r="J199" s="5">
        <v>0</v>
      </c>
      <c r="K199" s="5">
        <v>0</v>
      </c>
      <c r="L199" s="5">
        <v>666</v>
      </c>
      <c r="M199" s="5">
        <v>666</v>
      </c>
      <c r="N199" s="5"/>
      <c r="O199" s="5">
        <v>1332</v>
      </c>
    </row>
    <row r="200" spans="1:15" s="12" customFormat="1" ht="33.75" customHeight="1" hidden="1">
      <c r="A200" s="35"/>
      <c r="B200" s="5" t="s">
        <v>8</v>
      </c>
      <c r="C200" s="8">
        <f aca="true" t="shared" si="9" ref="C200:E202">C205+C213+C217+C221+C225+C229+C233+C237+C241+C245+C209</f>
        <v>0</v>
      </c>
      <c r="D200" s="8">
        <f t="shared" si="9"/>
        <v>0</v>
      </c>
      <c r="E200" s="8">
        <f t="shared" si="9"/>
        <v>0</v>
      </c>
      <c r="F200" s="8"/>
      <c r="G200" s="8">
        <f t="shared" si="8"/>
        <v>0</v>
      </c>
      <c r="H200" s="35" t="s">
        <v>25</v>
      </c>
      <c r="I200" s="35" t="s">
        <v>14</v>
      </c>
      <c r="J200" s="35">
        <v>0</v>
      </c>
      <c r="K200" s="35">
        <v>0</v>
      </c>
      <c r="L200" s="45">
        <v>46000</v>
      </c>
      <c r="M200" s="45">
        <v>46000</v>
      </c>
      <c r="N200" s="28"/>
      <c r="O200" s="45">
        <v>92000</v>
      </c>
    </row>
    <row r="201" spans="1:15" s="12" customFormat="1" ht="33.75" customHeight="1" hidden="1">
      <c r="A201" s="35"/>
      <c r="B201" s="5" t="s">
        <v>9</v>
      </c>
      <c r="C201" s="8">
        <f t="shared" si="9"/>
        <v>0</v>
      </c>
      <c r="D201" s="8">
        <f t="shared" si="9"/>
        <v>0</v>
      </c>
      <c r="E201" s="8">
        <f t="shared" si="9"/>
        <v>0</v>
      </c>
      <c r="F201" s="8"/>
      <c r="G201" s="8">
        <f t="shared" si="8"/>
        <v>0</v>
      </c>
      <c r="H201" s="35"/>
      <c r="I201" s="35"/>
      <c r="J201" s="35"/>
      <c r="K201" s="35"/>
      <c r="L201" s="45"/>
      <c r="M201" s="45"/>
      <c r="N201" s="28"/>
      <c r="O201" s="45"/>
    </row>
    <row r="202" spans="1:15" s="12" customFormat="1" ht="51.75" customHeight="1" hidden="1">
      <c r="A202" s="35"/>
      <c r="B202" s="5" t="s">
        <v>10</v>
      </c>
      <c r="C202" s="8">
        <f t="shared" si="9"/>
        <v>0</v>
      </c>
      <c r="D202" s="8">
        <f t="shared" si="9"/>
        <v>0</v>
      </c>
      <c r="E202" s="8">
        <f t="shared" si="9"/>
        <v>0</v>
      </c>
      <c r="F202" s="8"/>
      <c r="G202" s="8">
        <f t="shared" si="8"/>
        <v>0</v>
      </c>
      <c r="H202" s="35"/>
      <c r="I202" s="35"/>
      <c r="J202" s="35"/>
      <c r="K202" s="35"/>
      <c r="L202" s="45"/>
      <c r="M202" s="45"/>
      <c r="N202" s="28"/>
      <c r="O202" s="45"/>
    </row>
    <row r="203" spans="1:15" s="12" customFormat="1" ht="33.75" customHeight="1" hidden="1">
      <c r="A203" s="5"/>
      <c r="B203" s="5"/>
      <c r="C203" s="8"/>
      <c r="D203" s="8"/>
      <c r="E203" s="8"/>
      <c r="F203" s="8"/>
      <c r="G203" s="8">
        <f t="shared" si="8"/>
        <v>0</v>
      </c>
      <c r="H203" s="5"/>
      <c r="I203" s="5"/>
      <c r="J203" s="5"/>
      <c r="K203" s="5"/>
      <c r="L203" s="28"/>
      <c r="M203" s="28"/>
      <c r="N203" s="28"/>
      <c r="O203" s="28"/>
    </row>
    <row r="204" spans="1:15" s="12" customFormat="1" ht="63.75" customHeight="1" hidden="1">
      <c r="A204" s="35" t="s">
        <v>31</v>
      </c>
      <c r="B204" s="26" t="s">
        <v>33</v>
      </c>
      <c r="C204" s="8">
        <f>C205+C206+C207</f>
        <v>0</v>
      </c>
      <c r="D204" s="8">
        <f>D205+D206+D207</f>
        <v>0</v>
      </c>
      <c r="E204" s="8">
        <f>E205+E206+E207</f>
        <v>0</v>
      </c>
      <c r="F204" s="8"/>
      <c r="G204" s="8">
        <f t="shared" si="8"/>
        <v>0</v>
      </c>
      <c r="H204" s="5"/>
      <c r="I204" s="5"/>
      <c r="J204" s="5"/>
      <c r="K204" s="5"/>
      <c r="L204" s="28"/>
      <c r="M204" s="28"/>
      <c r="N204" s="28"/>
      <c r="O204" s="28"/>
    </row>
    <row r="205" spans="1:15" s="12" customFormat="1" ht="33.75" customHeight="1" hidden="1">
      <c r="A205" s="35"/>
      <c r="B205" s="5" t="s">
        <v>8</v>
      </c>
      <c r="C205" s="8">
        <v>0</v>
      </c>
      <c r="D205" s="8">
        <v>0</v>
      </c>
      <c r="E205" s="8">
        <v>0</v>
      </c>
      <c r="F205" s="8"/>
      <c r="G205" s="8">
        <f t="shared" si="8"/>
        <v>0</v>
      </c>
      <c r="H205" s="5"/>
      <c r="I205" s="5"/>
      <c r="J205" s="5"/>
      <c r="K205" s="5"/>
      <c r="L205" s="28"/>
      <c r="M205" s="28"/>
      <c r="N205" s="28"/>
      <c r="O205" s="28"/>
    </row>
    <row r="206" spans="1:15" s="12" customFormat="1" ht="33.75" customHeight="1" hidden="1">
      <c r="A206" s="35"/>
      <c r="B206" s="5" t="s">
        <v>9</v>
      </c>
      <c r="C206" s="8">
        <v>0</v>
      </c>
      <c r="D206" s="8">
        <v>0</v>
      </c>
      <c r="E206" s="8">
        <v>0</v>
      </c>
      <c r="F206" s="8"/>
      <c r="G206" s="8">
        <f t="shared" si="8"/>
        <v>0</v>
      </c>
      <c r="H206" s="5"/>
      <c r="I206" s="5"/>
      <c r="J206" s="5"/>
      <c r="K206" s="5"/>
      <c r="L206" s="28"/>
      <c r="M206" s="28"/>
      <c r="N206" s="28"/>
      <c r="O206" s="28"/>
    </row>
    <row r="207" spans="1:15" s="12" customFormat="1" ht="42.75" customHeight="1" hidden="1">
      <c r="A207" s="35"/>
      <c r="B207" s="5" t="s">
        <v>10</v>
      </c>
      <c r="C207" s="8">
        <v>0</v>
      </c>
      <c r="D207" s="8">
        <v>0</v>
      </c>
      <c r="E207" s="8">
        <v>0</v>
      </c>
      <c r="F207" s="8"/>
      <c r="G207" s="8">
        <f t="shared" si="8"/>
        <v>0</v>
      </c>
      <c r="H207" s="5"/>
      <c r="I207" s="5"/>
      <c r="J207" s="5"/>
      <c r="K207" s="5"/>
      <c r="L207" s="28"/>
      <c r="M207" s="28"/>
      <c r="N207" s="28"/>
      <c r="O207" s="28"/>
    </row>
    <row r="208" spans="1:17" s="12" customFormat="1" ht="33.75" customHeight="1" hidden="1">
      <c r="A208" s="35"/>
      <c r="B208" s="26" t="s">
        <v>34</v>
      </c>
      <c r="C208" s="8">
        <f>C209+C210+C211</f>
        <v>0</v>
      </c>
      <c r="D208" s="8">
        <f>D209+D210+D211</f>
        <v>0</v>
      </c>
      <c r="E208" s="8">
        <f>E209+E210+E211</f>
        <v>0</v>
      </c>
      <c r="F208" s="8"/>
      <c r="G208" s="8">
        <f t="shared" si="8"/>
        <v>0</v>
      </c>
      <c r="H208" s="5"/>
      <c r="I208" s="5"/>
      <c r="J208" s="5"/>
      <c r="K208" s="5"/>
      <c r="L208" s="28"/>
      <c r="M208" s="28"/>
      <c r="N208" s="28"/>
      <c r="O208" s="28"/>
      <c r="Q208" s="12">
        <v>24.5</v>
      </c>
    </row>
    <row r="209" spans="1:15" s="12" customFormat="1" ht="33.75" customHeight="1" hidden="1">
      <c r="A209" s="35"/>
      <c r="B209" s="5" t="s">
        <v>8</v>
      </c>
      <c r="C209" s="8">
        <v>0</v>
      </c>
      <c r="D209" s="8"/>
      <c r="E209" s="8"/>
      <c r="F209" s="8"/>
      <c r="G209" s="8">
        <f t="shared" si="8"/>
        <v>0</v>
      </c>
      <c r="H209" s="5"/>
      <c r="I209" s="5"/>
      <c r="J209" s="5"/>
      <c r="K209" s="5"/>
      <c r="L209" s="28"/>
      <c r="M209" s="28"/>
      <c r="N209" s="28"/>
      <c r="O209" s="28"/>
    </row>
    <row r="210" spans="1:15" s="12" customFormat="1" ht="33.75" customHeight="1" hidden="1">
      <c r="A210" s="35"/>
      <c r="B210" s="5" t="s">
        <v>9</v>
      </c>
      <c r="C210" s="8">
        <v>0</v>
      </c>
      <c r="D210" s="8"/>
      <c r="E210" s="8"/>
      <c r="F210" s="8"/>
      <c r="G210" s="8">
        <f t="shared" si="8"/>
        <v>0</v>
      </c>
      <c r="H210" s="5"/>
      <c r="I210" s="5"/>
      <c r="J210" s="5"/>
      <c r="K210" s="5"/>
      <c r="L210" s="28"/>
      <c r="M210" s="28"/>
      <c r="N210" s="28"/>
      <c r="O210" s="28"/>
    </row>
    <row r="211" spans="1:15" s="12" customFormat="1" ht="45.75" customHeight="1" hidden="1">
      <c r="A211" s="35"/>
      <c r="B211" s="5" t="s">
        <v>10</v>
      </c>
      <c r="C211" s="8">
        <v>0</v>
      </c>
      <c r="D211" s="8"/>
      <c r="E211" s="8"/>
      <c r="F211" s="8"/>
      <c r="G211" s="8">
        <f t="shared" si="8"/>
        <v>0</v>
      </c>
      <c r="H211" s="5"/>
      <c r="I211" s="5"/>
      <c r="J211" s="5"/>
      <c r="K211" s="5"/>
      <c r="L211" s="28"/>
      <c r="M211" s="28"/>
      <c r="N211" s="28"/>
      <c r="O211" s="28"/>
    </row>
    <row r="212" spans="1:17" s="12" customFormat="1" ht="33.75" customHeight="1" hidden="1">
      <c r="A212" s="35"/>
      <c r="B212" s="26" t="s">
        <v>35</v>
      </c>
      <c r="C212" s="8">
        <f>C213+C214+C215</f>
        <v>0</v>
      </c>
      <c r="D212" s="8">
        <f>D213+D214+D215</f>
        <v>0</v>
      </c>
      <c r="E212" s="8">
        <f>E213+E214+E215</f>
        <v>0</v>
      </c>
      <c r="F212" s="8"/>
      <c r="G212" s="8">
        <f t="shared" si="8"/>
        <v>0</v>
      </c>
      <c r="H212" s="5"/>
      <c r="I212" s="5"/>
      <c r="J212" s="5"/>
      <c r="K212" s="5"/>
      <c r="L212" s="28"/>
      <c r="M212" s="28"/>
      <c r="N212" s="28"/>
      <c r="O212" s="28"/>
      <c r="Q212" s="12">
        <v>3.7</v>
      </c>
    </row>
    <row r="213" spans="1:15" s="12" customFormat="1" ht="33.75" customHeight="1" hidden="1">
      <c r="A213" s="35"/>
      <c r="B213" s="5" t="s">
        <v>8</v>
      </c>
      <c r="C213" s="8">
        <v>0</v>
      </c>
      <c r="D213" s="8"/>
      <c r="E213" s="8"/>
      <c r="F213" s="8"/>
      <c r="G213" s="8">
        <f t="shared" si="8"/>
        <v>0</v>
      </c>
      <c r="H213" s="5"/>
      <c r="I213" s="5"/>
      <c r="J213" s="5"/>
      <c r="K213" s="5"/>
      <c r="L213" s="28"/>
      <c r="M213" s="28"/>
      <c r="N213" s="28"/>
      <c r="O213" s="28"/>
    </row>
    <row r="214" spans="1:15" s="12" customFormat="1" ht="33.75" customHeight="1" hidden="1">
      <c r="A214" s="35"/>
      <c r="B214" s="5" t="s">
        <v>9</v>
      </c>
      <c r="C214" s="8">
        <v>0</v>
      </c>
      <c r="D214" s="8"/>
      <c r="E214" s="8"/>
      <c r="F214" s="8"/>
      <c r="G214" s="8">
        <f t="shared" si="8"/>
        <v>0</v>
      </c>
      <c r="H214" s="5"/>
      <c r="I214" s="5"/>
      <c r="J214" s="5"/>
      <c r="K214" s="5"/>
      <c r="L214" s="28"/>
      <c r="M214" s="28"/>
      <c r="N214" s="28"/>
      <c r="O214" s="28"/>
    </row>
    <row r="215" spans="1:15" s="12" customFormat="1" ht="42.75" customHeight="1" hidden="1">
      <c r="A215" s="35"/>
      <c r="B215" s="5" t="s">
        <v>10</v>
      </c>
      <c r="C215" s="8">
        <v>0</v>
      </c>
      <c r="D215" s="8"/>
      <c r="E215" s="8"/>
      <c r="F215" s="8"/>
      <c r="G215" s="8">
        <f t="shared" si="8"/>
        <v>0</v>
      </c>
      <c r="H215" s="5"/>
      <c r="I215" s="5"/>
      <c r="J215" s="5"/>
      <c r="K215" s="5"/>
      <c r="L215" s="28"/>
      <c r="M215" s="28"/>
      <c r="N215" s="28"/>
      <c r="O215" s="28"/>
    </row>
    <row r="216" spans="1:17" s="12" customFormat="1" ht="33.75" customHeight="1" hidden="1">
      <c r="A216" s="35"/>
      <c r="B216" s="26" t="s">
        <v>36</v>
      </c>
      <c r="C216" s="8">
        <f>C217+C218+C219</f>
        <v>0</v>
      </c>
      <c r="D216" s="8">
        <f>D217+D218+D219</f>
        <v>0</v>
      </c>
      <c r="E216" s="8">
        <f>E217+E218+E219</f>
        <v>0</v>
      </c>
      <c r="F216" s="8"/>
      <c r="G216" s="8">
        <f t="shared" si="8"/>
        <v>0</v>
      </c>
      <c r="H216" s="5"/>
      <c r="I216" s="5"/>
      <c r="J216" s="5"/>
      <c r="K216" s="5"/>
      <c r="L216" s="28"/>
      <c r="M216" s="28"/>
      <c r="N216" s="28"/>
      <c r="O216" s="28"/>
      <c r="Q216" s="12">
        <v>9.5</v>
      </c>
    </row>
    <row r="217" spans="1:15" s="12" customFormat="1" ht="33.75" customHeight="1" hidden="1">
      <c r="A217" s="35"/>
      <c r="B217" s="5" t="s">
        <v>8</v>
      </c>
      <c r="C217" s="8">
        <v>0</v>
      </c>
      <c r="D217" s="8"/>
      <c r="E217" s="8"/>
      <c r="F217" s="8"/>
      <c r="G217" s="8">
        <f t="shared" si="8"/>
        <v>0</v>
      </c>
      <c r="H217" s="5"/>
      <c r="I217" s="5"/>
      <c r="J217" s="5"/>
      <c r="K217" s="5"/>
      <c r="L217" s="28"/>
      <c r="M217" s="28"/>
      <c r="N217" s="28"/>
      <c r="O217" s="28"/>
    </row>
    <row r="218" spans="1:15" s="12" customFormat="1" ht="33.75" customHeight="1" hidden="1">
      <c r="A218" s="35"/>
      <c r="B218" s="5" t="s">
        <v>9</v>
      </c>
      <c r="C218" s="8">
        <v>0</v>
      </c>
      <c r="D218" s="8"/>
      <c r="E218" s="8"/>
      <c r="F218" s="8"/>
      <c r="G218" s="8">
        <f t="shared" si="8"/>
        <v>0</v>
      </c>
      <c r="H218" s="5"/>
      <c r="I218" s="5"/>
      <c r="J218" s="5"/>
      <c r="K218" s="5"/>
      <c r="L218" s="28"/>
      <c r="M218" s="28"/>
      <c r="N218" s="28"/>
      <c r="O218" s="28"/>
    </row>
    <row r="219" spans="1:15" s="12" customFormat="1" ht="43.5" customHeight="1" hidden="1">
      <c r="A219" s="35"/>
      <c r="B219" s="5" t="s">
        <v>10</v>
      </c>
      <c r="C219" s="8">
        <v>0</v>
      </c>
      <c r="D219" s="8"/>
      <c r="E219" s="8"/>
      <c r="F219" s="8"/>
      <c r="G219" s="8">
        <f t="shared" si="8"/>
        <v>0</v>
      </c>
      <c r="H219" s="5"/>
      <c r="I219" s="5"/>
      <c r="J219" s="5"/>
      <c r="K219" s="5"/>
      <c r="L219" s="28"/>
      <c r="M219" s="28"/>
      <c r="N219" s="28"/>
      <c r="O219" s="28"/>
    </row>
    <row r="220" spans="1:17" s="12" customFormat="1" ht="33.75" customHeight="1" hidden="1">
      <c r="A220" s="35"/>
      <c r="B220" s="26" t="s">
        <v>37</v>
      </c>
      <c r="C220" s="8">
        <f>C221+C222+C223</f>
        <v>0</v>
      </c>
      <c r="D220" s="8">
        <f>D221+D222+D223</f>
        <v>0</v>
      </c>
      <c r="E220" s="8">
        <f>E221+E222+E223</f>
        <v>0</v>
      </c>
      <c r="F220" s="8"/>
      <c r="G220" s="8">
        <f t="shared" si="8"/>
        <v>0</v>
      </c>
      <c r="H220" s="5"/>
      <c r="I220" s="5"/>
      <c r="J220" s="5"/>
      <c r="K220" s="5"/>
      <c r="L220" s="28"/>
      <c r="M220" s="28"/>
      <c r="N220" s="28"/>
      <c r="O220" s="28"/>
      <c r="Q220" s="12">
        <v>4.5</v>
      </c>
    </row>
    <row r="221" spans="1:15" s="12" customFormat="1" ht="33.75" customHeight="1" hidden="1">
      <c r="A221" s="35"/>
      <c r="B221" s="5" t="s">
        <v>8</v>
      </c>
      <c r="C221" s="8">
        <v>0</v>
      </c>
      <c r="D221" s="8"/>
      <c r="E221" s="8"/>
      <c r="F221" s="8"/>
      <c r="G221" s="8">
        <f t="shared" si="8"/>
        <v>0</v>
      </c>
      <c r="H221" s="5"/>
      <c r="I221" s="5"/>
      <c r="J221" s="5"/>
      <c r="K221" s="5"/>
      <c r="L221" s="28"/>
      <c r="M221" s="28"/>
      <c r="N221" s="28"/>
      <c r="O221" s="28"/>
    </row>
    <row r="222" spans="1:15" s="12" customFormat="1" ht="33.75" customHeight="1" hidden="1">
      <c r="A222" s="35"/>
      <c r="B222" s="5" t="s">
        <v>9</v>
      </c>
      <c r="C222" s="8">
        <v>0</v>
      </c>
      <c r="D222" s="8"/>
      <c r="E222" s="8"/>
      <c r="F222" s="8"/>
      <c r="G222" s="8">
        <f t="shared" si="8"/>
        <v>0</v>
      </c>
      <c r="H222" s="5"/>
      <c r="I222" s="5"/>
      <c r="J222" s="5"/>
      <c r="K222" s="5"/>
      <c r="L222" s="28"/>
      <c r="M222" s="28"/>
      <c r="N222" s="28"/>
      <c r="O222" s="28"/>
    </row>
    <row r="223" spans="1:15" s="12" customFormat="1" ht="43.5" customHeight="1" hidden="1">
      <c r="A223" s="35"/>
      <c r="B223" s="5" t="s">
        <v>10</v>
      </c>
      <c r="C223" s="8">
        <v>0</v>
      </c>
      <c r="D223" s="8"/>
      <c r="E223" s="8"/>
      <c r="F223" s="8"/>
      <c r="G223" s="8">
        <f t="shared" si="8"/>
        <v>0</v>
      </c>
      <c r="H223" s="5"/>
      <c r="I223" s="5"/>
      <c r="J223" s="5"/>
      <c r="K223" s="5"/>
      <c r="L223" s="28"/>
      <c r="M223" s="28"/>
      <c r="N223" s="28"/>
      <c r="O223" s="28"/>
    </row>
    <row r="224" spans="1:17" s="12" customFormat="1" ht="33.75" customHeight="1" hidden="1">
      <c r="A224" s="35"/>
      <c r="B224" s="26" t="s">
        <v>38</v>
      </c>
      <c r="C224" s="8">
        <f>C225+C226+C227</f>
        <v>0</v>
      </c>
      <c r="D224" s="8">
        <f>D225+D226+D227</f>
        <v>0</v>
      </c>
      <c r="E224" s="8">
        <f>E225+E226+E227</f>
        <v>0</v>
      </c>
      <c r="F224" s="8"/>
      <c r="G224" s="8">
        <f t="shared" si="8"/>
        <v>0</v>
      </c>
      <c r="H224" s="5"/>
      <c r="I224" s="5"/>
      <c r="J224" s="5"/>
      <c r="K224" s="5"/>
      <c r="L224" s="28"/>
      <c r="M224" s="28"/>
      <c r="N224" s="28"/>
      <c r="O224" s="28"/>
      <c r="Q224" s="12">
        <v>14.7</v>
      </c>
    </row>
    <row r="225" spans="1:15" s="12" customFormat="1" ht="33.75" customHeight="1" hidden="1">
      <c r="A225" s="35"/>
      <c r="B225" s="5" t="s">
        <v>8</v>
      </c>
      <c r="C225" s="8">
        <v>0</v>
      </c>
      <c r="D225" s="8"/>
      <c r="E225" s="8"/>
      <c r="F225" s="8"/>
      <c r="G225" s="8">
        <f t="shared" si="8"/>
        <v>0</v>
      </c>
      <c r="H225" s="5"/>
      <c r="I225" s="5"/>
      <c r="J225" s="5"/>
      <c r="K225" s="5"/>
      <c r="L225" s="28"/>
      <c r="M225" s="28"/>
      <c r="N225" s="28"/>
      <c r="O225" s="28"/>
    </row>
    <row r="226" spans="1:15" s="12" customFormat="1" ht="33.75" customHeight="1" hidden="1">
      <c r="A226" s="35"/>
      <c r="B226" s="5" t="s">
        <v>9</v>
      </c>
      <c r="C226" s="8">
        <v>0</v>
      </c>
      <c r="D226" s="8"/>
      <c r="E226" s="8"/>
      <c r="F226" s="8"/>
      <c r="G226" s="8">
        <f t="shared" si="8"/>
        <v>0</v>
      </c>
      <c r="H226" s="5"/>
      <c r="I226" s="5"/>
      <c r="J226" s="5"/>
      <c r="K226" s="5"/>
      <c r="L226" s="28"/>
      <c r="M226" s="28"/>
      <c r="N226" s="28"/>
      <c r="O226" s="28"/>
    </row>
    <row r="227" spans="1:15" s="12" customFormat="1" ht="45.75" customHeight="1" hidden="1">
      <c r="A227" s="35"/>
      <c r="B227" s="5" t="s">
        <v>10</v>
      </c>
      <c r="C227" s="8">
        <v>0</v>
      </c>
      <c r="D227" s="8"/>
      <c r="E227" s="8"/>
      <c r="F227" s="8"/>
      <c r="G227" s="8">
        <f t="shared" si="8"/>
        <v>0</v>
      </c>
      <c r="H227" s="5"/>
      <c r="I227" s="5"/>
      <c r="J227" s="5"/>
      <c r="K227" s="5"/>
      <c r="L227" s="28"/>
      <c r="M227" s="28"/>
      <c r="N227" s="28"/>
      <c r="O227" s="28"/>
    </row>
    <row r="228" spans="1:17" s="12" customFormat="1" ht="33.75" customHeight="1" hidden="1">
      <c r="A228" s="35"/>
      <c r="B228" s="26" t="s">
        <v>39</v>
      </c>
      <c r="C228" s="8">
        <f>C229+C230+C231</f>
        <v>0</v>
      </c>
      <c r="D228" s="8">
        <f>D229+D230+D231</f>
        <v>0</v>
      </c>
      <c r="E228" s="8">
        <f>E229+E230+E231</f>
        <v>0</v>
      </c>
      <c r="F228" s="8"/>
      <c r="G228" s="8">
        <f t="shared" si="8"/>
        <v>0</v>
      </c>
      <c r="H228" s="5"/>
      <c r="I228" s="5"/>
      <c r="J228" s="5"/>
      <c r="K228" s="5"/>
      <c r="L228" s="28"/>
      <c r="M228" s="28"/>
      <c r="N228" s="28"/>
      <c r="O228" s="28"/>
      <c r="Q228" s="12">
        <v>17.1</v>
      </c>
    </row>
    <row r="229" spans="1:15" s="12" customFormat="1" ht="33.75" customHeight="1" hidden="1">
      <c r="A229" s="35"/>
      <c r="B229" s="5" t="s">
        <v>8</v>
      </c>
      <c r="C229" s="8">
        <v>0</v>
      </c>
      <c r="D229" s="8"/>
      <c r="E229" s="8"/>
      <c r="F229" s="8"/>
      <c r="G229" s="8">
        <f t="shared" si="8"/>
        <v>0</v>
      </c>
      <c r="H229" s="5"/>
      <c r="I229" s="5"/>
      <c r="J229" s="5"/>
      <c r="K229" s="5"/>
      <c r="L229" s="28"/>
      <c r="M229" s="28"/>
      <c r="N229" s="28"/>
      <c r="O229" s="28"/>
    </row>
    <row r="230" spans="1:15" s="12" customFormat="1" ht="33.75" customHeight="1" hidden="1">
      <c r="A230" s="35"/>
      <c r="B230" s="5" t="s">
        <v>9</v>
      </c>
      <c r="C230" s="8">
        <v>0</v>
      </c>
      <c r="D230" s="8"/>
      <c r="E230" s="8"/>
      <c r="F230" s="8"/>
      <c r="G230" s="8">
        <f t="shared" si="8"/>
        <v>0</v>
      </c>
      <c r="H230" s="5"/>
      <c r="I230" s="5"/>
      <c r="J230" s="5"/>
      <c r="K230" s="5"/>
      <c r="L230" s="28"/>
      <c r="M230" s="28"/>
      <c r="N230" s="28"/>
      <c r="O230" s="28"/>
    </row>
    <row r="231" spans="1:15" s="12" customFormat="1" ht="45.75" customHeight="1" hidden="1">
      <c r="A231" s="35"/>
      <c r="B231" s="5" t="s">
        <v>10</v>
      </c>
      <c r="C231" s="8">
        <v>0</v>
      </c>
      <c r="D231" s="8"/>
      <c r="E231" s="8"/>
      <c r="F231" s="8"/>
      <c r="G231" s="8">
        <f t="shared" si="8"/>
        <v>0</v>
      </c>
      <c r="H231" s="5"/>
      <c r="I231" s="5"/>
      <c r="J231" s="5"/>
      <c r="K231" s="5"/>
      <c r="L231" s="28"/>
      <c r="M231" s="28"/>
      <c r="N231" s="28"/>
      <c r="O231" s="28"/>
    </row>
    <row r="232" spans="1:17" s="12" customFormat="1" ht="33.75" customHeight="1" hidden="1">
      <c r="A232" s="35"/>
      <c r="B232" s="26" t="s">
        <v>40</v>
      </c>
      <c r="C232" s="8">
        <f>C233+C234+C235</f>
        <v>0</v>
      </c>
      <c r="D232" s="8">
        <f>D233+D234+D235</f>
        <v>0</v>
      </c>
      <c r="E232" s="8">
        <f>E233+E234+E235</f>
        <v>0</v>
      </c>
      <c r="F232" s="8"/>
      <c r="G232" s="8">
        <f t="shared" si="8"/>
        <v>0</v>
      </c>
      <c r="H232" s="5"/>
      <c r="I232" s="5"/>
      <c r="J232" s="5"/>
      <c r="K232" s="5"/>
      <c r="L232" s="28"/>
      <c r="M232" s="28"/>
      <c r="N232" s="28"/>
      <c r="O232" s="28"/>
      <c r="Q232" s="12">
        <v>4</v>
      </c>
    </row>
    <row r="233" spans="1:15" s="12" customFormat="1" ht="33.75" customHeight="1" hidden="1">
      <c r="A233" s="35"/>
      <c r="B233" s="5" t="s">
        <v>8</v>
      </c>
      <c r="C233" s="8">
        <v>0</v>
      </c>
      <c r="D233" s="8"/>
      <c r="E233" s="8"/>
      <c r="F233" s="8"/>
      <c r="G233" s="8">
        <f t="shared" si="8"/>
        <v>0</v>
      </c>
      <c r="H233" s="5"/>
      <c r="I233" s="5"/>
      <c r="J233" s="5"/>
      <c r="K233" s="5"/>
      <c r="L233" s="28"/>
      <c r="M233" s="28"/>
      <c r="N233" s="28"/>
      <c r="O233" s="28"/>
    </row>
    <row r="234" spans="1:15" s="12" customFormat="1" ht="33.75" customHeight="1" hidden="1">
      <c r="A234" s="35"/>
      <c r="B234" s="5" t="s">
        <v>9</v>
      </c>
      <c r="C234" s="8">
        <v>0</v>
      </c>
      <c r="D234" s="8"/>
      <c r="E234" s="8"/>
      <c r="F234" s="8"/>
      <c r="G234" s="8">
        <f t="shared" si="8"/>
        <v>0</v>
      </c>
      <c r="H234" s="5"/>
      <c r="I234" s="5"/>
      <c r="J234" s="5"/>
      <c r="K234" s="5"/>
      <c r="L234" s="28"/>
      <c r="M234" s="28"/>
      <c r="N234" s="28"/>
      <c r="O234" s="28"/>
    </row>
    <row r="235" spans="1:15" s="12" customFormat="1" ht="45.75" customHeight="1" hidden="1">
      <c r="A235" s="35"/>
      <c r="B235" s="5" t="s">
        <v>10</v>
      </c>
      <c r="C235" s="8">
        <v>0</v>
      </c>
      <c r="D235" s="8"/>
      <c r="E235" s="8"/>
      <c r="F235" s="8"/>
      <c r="G235" s="8">
        <f t="shared" si="8"/>
        <v>0</v>
      </c>
      <c r="H235" s="5"/>
      <c r="I235" s="5"/>
      <c r="J235" s="5"/>
      <c r="K235" s="5"/>
      <c r="L235" s="28"/>
      <c r="M235" s="28"/>
      <c r="N235" s="28"/>
      <c r="O235" s="28"/>
    </row>
    <row r="236" spans="1:17" s="12" customFormat="1" ht="33.75" customHeight="1" hidden="1">
      <c r="A236" s="35"/>
      <c r="B236" s="26" t="s">
        <v>41</v>
      </c>
      <c r="C236" s="8">
        <f>C237+C238+C239</f>
        <v>0</v>
      </c>
      <c r="D236" s="8">
        <f>D237+D238+D239</f>
        <v>0</v>
      </c>
      <c r="E236" s="8">
        <f>E237+E238+E239</f>
        <v>0</v>
      </c>
      <c r="F236" s="8"/>
      <c r="G236" s="8">
        <f t="shared" si="8"/>
        <v>0</v>
      </c>
      <c r="H236" s="5"/>
      <c r="I236" s="5"/>
      <c r="J236" s="5"/>
      <c r="K236" s="5"/>
      <c r="L236" s="28"/>
      <c r="M236" s="28"/>
      <c r="N236" s="28"/>
      <c r="O236" s="28"/>
      <c r="Q236" s="12">
        <v>7.6</v>
      </c>
    </row>
    <row r="237" spans="1:15" s="12" customFormat="1" ht="33.75" customHeight="1" hidden="1">
      <c r="A237" s="35"/>
      <c r="B237" s="5" t="s">
        <v>8</v>
      </c>
      <c r="C237" s="8">
        <v>0</v>
      </c>
      <c r="D237" s="8"/>
      <c r="E237" s="8"/>
      <c r="F237" s="8"/>
      <c r="G237" s="8">
        <f t="shared" si="8"/>
        <v>0</v>
      </c>
      <c r="H237" s="5"/>
      <c r="I237" s="5"/>
      <c r="J237" s="5"/>
      <c r="K237" s="5"/>
      <c r="L237" s="28"/>
      <c r="M237" s="28"/>
      <c r="N237" s="28"/>
      <c r="O237" s="28"/>
    </row>
    <row r="238" spans="1:15" s="12" customFormat="1" ht="33.75" customHeight="1" hidden="1">
      <c r="A238" s="35"/>
      <c r="B238" s="5" t="s">
        <v>9</v>
      </c>
      <c r="C238" s="8">
        <v>0</v>
      </c>
      <c r="D238" s="8"/>
      <c r="E238" s="8"/>
      <c r="F238" s="8"/>
      <c r="G238" s="8">
        <f t="shared" si="8"/>
        <v>0</v>
      </c>
      <c r="H238" s="5"/>
      <c r="I238" s="5"/>
      <c r="J238" s="5"/>
      <c r="K238" s="5"/>
      <c r="L238" s="28"/>
      <c r="M238" s="28"/>
      <c r="N238" s="28"/>
      <c r="O238" s="28"/>
    </row>
    <row r="239" spans="1:15" s="12" customFormat="1" ht="46.5" customHeight="1" hidden="1">
      <c r="A239" s="35"/>
      <c r="B239" s="5" t="s">
        <v>10</v>
      </c>
      <c r="C239" s="8">
        <v>0</v>
      </c>
      <c r="D239" s="8"/>
      <c r="E239" s="8"/>
      <c r="F239" s="8"/>
      <c r="G239" s="8">
        <f t="shared" si="8"/>
        <v>0</v>
      </c>
      <c r="H239" s="5"/>
      <c r="I239" s="5"/>
      <c r="J239" s="5"/>
      <c r="K239" s="5"/>
      <c r="L239" s="28"/>
      <c r="M239" s="28"/>
      <c r="N239" s="28"/>
      <c r="O239" s="28"/>
    </row>
    <row r="240" spans="1:17" s="12" customFormat="1" ht="33.75" customHeight="1" hidden="1">
      <c r="A240" s="35"/>
      <c r="B240" s="26" t="s">
        <v>42</v>
      </c>
      <c r="C240" s="8">
        <f>C241+C242+C243</f>
        <v>0</v>
      </c>
      <c r="D240" s="8">
        <f>D241+D242+D243</f>
        <v>0</v>
      </c>
      <c r="E240" s="8">
        <f>E241+E242+E243</f>
        <v>0</v>
      </c>
      <c r="F240" s="8"/>
      <c r="G240" s="8">
        <f t="shared" si="8"/>
        <v>0</v>
      </c>
      <c r="H240" s="5"/>
      <c r="I240" s="5"/>
      <c r="J240" s="5"/>
      <c r="K240" s="5"/>
      <c r="L240" s="28"/>
      <c r="M240" s="28"/>
      <c r="N240" s="28"/>
      <c r="O240" s="28"/>
      <c r="Q240" s="12">
        <v>5.6</v>
      </c>
    </row>
    <row r="241" spans="1:15" s="12" customFormat="1" ht="33.75" customHeight="1" hidden="1">
      <c r="A241" s="35"/>
      <c r="B241" s="5" t="s">
        <v>8</v>
      </c>
      <c r="C241" s="8">
        <v>0</v>
      </c>
      <c r="D241" s="8"/>
      <c r="E241" s="8"/>
      <c r="F241" s="8"/>
      <c r="G241" s="8">
        <f t="shared" si="8"/>
        <v>0</v>
      </c>
      <c r="H241" s="5"/>
      <c r="I241" s="5"/>
      <c r="J241" s="5"/>
      <c r="K241" s="5"/>
      <c r="L241" s="28"/>
      <c r="M241" s="28"/>
      <c r="N241" s="28"/>
      <c r="O241" s="28"/>
    </row>
    <row r="242" spans="1:15" s="12" customFormat="1" ht="33.75" customHeight="1" hidden="1">
      <c r="A242" s="35"/>
      <c r="B242" s="5" t="s">
        <v>9</v>
      </c>
      <c r="C242" s="8">
        <v>0</v>
      </c>
      <c r="D242" s="8"/>
      <c r="E242" s="8"/>
      <c r="F242" s="8"/>
      <c r="G242" s="8">
        <f t="shared" si="8"/>
        <v>0</v>
      </c>
      <c r="H242" s="5"/>
      <c r="I242" s="5"/>
      <c r="J242" s="5"/>
      <c r="K242" s="5"/>
      <c r="L242" s="28"/>
      <c r="M242" s="28"/>
      <c r="N242" s="28"/>
      <c r="O242" s="28"/>
    </row>
    <row r="243" spans="1:15" s="12" customFormat="1" ht="33.75" customHeight="1" hidden="1">
      <c r="A243" s="35"/>
      <c r="B243" s="5" t="s">
        <v>10</v>
      </c>
      <c r="C243" s="8">
        <v>0</v>
      </c>
      <c r="D243" s="8"/>
      <c r="E243" s="8"/>
      <c r="F243" s="8"/>
      <c r="G243" s="8">
        <f t="shared" si="8"/>
        <v>0</v>
      </c>
      <c r="H243" s="5"/>
      <c r="I243" s="5"/>
      <c r="J243" s="5"/>
      <c r="K243" s="5"/>
      <c r="L243" s="28"/>
      <c r="M243" s="28"/>
      <c r="N243" s="28"/>
      <c r="O243" s="28"/>
    </row>
    <row r="244" spans="1:17" s="12" customFormat="1" ht="33.75" customHeight="1" hidden="1">
      <c r="A244" s="35"/>
      <c r="B244" s="26" t="s">
        <v>43</v>
      </c>
      <c r="C244" s="8">
        <f>C245+C246+C247</f>
        <v>0</v>
      </c>
      <c r="D244" s="8">
        <f>D245+D246+D247</f>
        <v>0</v>
      </c>
      <c r="E244" s="8">
        <f>E245+E246+E247</f>
        <v>0</v>
      </c>
      <c r="F244" s="8"/>
      <c r="G244" s="8">
        <f t="shared" si="8"/>
        <v>0</v>
      </c>
      <c r="H244" s="5"/>
      <c r="I244" s="5"/>
      <c r="J244" s="5"/>
      <c r="K244" s="5"/>
      <c r="L244" s="28"/>
      <c r="M244" s="28"/>
      <c r="N244" s="28"/>
      <c r="O244" s="28"/>
      <c r="Q244" s="12">
        <v>8.8</v>
      </c>
    </row>
    <row r="245" spans="1:15" s="12" customFormat="1" ht="33.75" customHeight="1" hidden="1">
      <c r="A245" s="35"/>
      <c r="B245" s="5" t="s">
        <v>8</v>
      </c>
      <c r="C245" s="8">
        <v>0</v>
      </c>
      <c r="D245" s="8"/>
      <c r="E245" s="8"/>
      <c r="F245" s="8"/>
      <c r="G245" s="8">
        <f t="shared" si="8"/>
        <v>0</v>
      </c>
      <c r="H245" s="5"/>
      <c r="I245" s="5"/>
      <c r="J245" s="5"/>
      <c r="K245" s="5"/>
      <c r="L245" s="28"/>
      <c r="M245" s="28"/>
      <c r="N245" s="28"/>
      <c r="O245" s="28"/>
    </row>
    <row r="246" spans="1:15" s="12" customFormat="1" ht="33.75" customHeight="1" hidden="1">
      <c r="A246" s="35"/>
      <c r="B246" s="5" t="s">
        <v>9</v>
      </c>
      <c r="C246" s="8">
        <v>0</v>
      </c>
      <c r="D246" s="8"/>
      <c r="E246" s="8"/>
      <c r="F246" s="8"/>
      <c r="G246" s="8">
        <f t="shared" si="8"/>
        <v>0</v>
      </c>
      <c r="H246" s="5"/>
      <c r="I246" s="5"/>
      <c r="J246" s="5"/>
      <c r="K246" s="5"/>
      <c r="L246" s="28"/>
      <c r="M246" s="28"/>
      <c r="N246" s="28"/>
      <c r="O246" s="28"/>
    </row>
    <row r="247" spans="1:15" s="12" customFormat="1" ht="46.5" customHeight="1" hidden="1">
      <c r="A247" s="35"/>
      <c r="B247" s="5" t="s">
        <v>10</v>
      </c>
      <c r="C247" s="8">
        <v>0</v>
      </c>
      <c r="D247" s="8"/>
      <c r="E247" s="8"/>
      <c r="F247" s="8"/>
      <c r="G247" s="8">
        <f t="shared" si="8"/>
        <v>0</v>
      </c>
      <c r="H247" s="5"/>
      <c r="I247" s="5"/>
      <c r="J247" s="5"/>
      <c r="K247" s="5"/>
      <c r="L247" s="28"/>
      <c r="M247" s="28"/>
      <c r="N247" s="28"/>
      <c r="O247" s="28"/>
    </row>
    <row r="248" spans="1:15" s="12" customFormat="1" ht="51.75" customHeight="1" hidden="1">
      <c r="A248" s="35" t="s">
        <v>65</v>
      </c>
      <c r="B248" s="5" t="s">
        <v>26</v>
      </c>
      <c r="C248" s="8">
        <f>C249+C250+C251</f>
        <v>0</v>
      </c>
      <c r="D248" s="8">
        <f>D249+D250+D251</f>
        <v>0</v>
      </c>
      <c r="E248" s="8">
        <f>E249+E250+E251</f>
        <v>0</v>
      </c>
      <c r="F248" s="8"/>
      <c r="G248" s="8">
        <f t="shared" si="8"/>
        <v>0</v>
      </c>
      <c r="H248" s="5" t="s">
        <v>23</v>
      </c>
      <c r="I248" s="5" t="s">
        <v>24</v>
      </c>
      <c r="J248" s="5">
        <v>0</v>
      </c>
      <c r="K248" s="5">
        <v>0</v>
      </c>
      <c r="L248" s="5">
        <v>750</v>
      </c>
      <c r="M248" s="5">
        <v>750</v>
      </c>
      <c r="N248" s="5"/>
      <c r="O248" s="5">
        <v>1500</v>
      </c>
    </row>
    <row r="249" spans="1:15" s="12" customFormat="1" ht="33.75" customHeight="1" hidden="1">
      <c r="A249" s="35"/>
      <c r="B249" s="5" t="s">
        <v>8</v>
      </c>
      <c r="C249" s="8">
        <v>0</v>
      </c>
      <c r="D249" s="8">
        <v>0</v>
      </c>
      <c r="E249" s="8">
        <v>0</v>
      </c>
      <c r="F249" s="8"/>
      <c r="G249" s="8">
        <f t="shared" si="8"/>
        <v>0</v>
      </c>
      <c r="H249" s="35" t="s">
        <v>25</v>
      </c>
      <c r="I249" s="35" t="s">
        <v>14</v>
      </c>
      <c r="J249" s="35">
        <v>0</v>
      </c>
      <c r="K249" s="35">
        <v>0</v>
      </c>
      <c r="L249" s="35">
        <v>4662</v>
      </c>
      <c r="M249" s="35">
        <v>0</v>
      </c>
      <c r="N249" s="5"/>
      <c r="O249" s="35">
        <v>4662</v>
      </c>
    </row>
    <row r="250" spans="1:15" s="12" customFormat="1" ht="33.75" customHeight="1" hidden="1">
      <c r="A250" s="35"/>
      <c r="B250" s="5" t="s">
        <v>9</v>
      </c>
      <c r="C250" s="8">
        <v>0</v>
      </c>
      <c r="D250" s="8">
        <v>0</v>
      </c>
      <c r="E250" s="8">
        <v>0</v>
      </c>
      <c r="F250" s="8"/>
      <c r="G250" s="8">
        <f>C250+D250+E250+F250</f>
        <v>0</v>
      </c>
      <c r="H250" s="35"/>
      <c r="I250" s="35"/>
      <c r="J250" s="35"/>
      <c r="K250" s="35"/>
      <c r="L250" s="35"/>
      <c r="M250" s="35"/>
      <c r="N250" s="5"/>
      <c r="O250" s="35"/>
    </row>
    <row r="251" spans="1:15" s="12" customFormat="1" ht="51" customHeight="1" hidden="1">
      <c r="A251" s="35"/>
      <c r="B251" s="5" t="s">
        <v>10</v>
      </c>
      <c r="C251" s="8">
        <v>0</v>
      </c>
      <c r="D251" s="8">
        <v>0</v>
      </c>
      <c r="E251" s="8"/>
      <c r="F251" s="8"/>
      <c r="G251" s="8">
        <f>C251+D251+E251+F251</f>
        <v>0</v>
      </c>
      <c r="H251" s="35"/>
      <c r="I251" s="35"/>
      <c r="J251" s="35"/>
      <c r="K251" s="35"/>
      <c r="L251" s="35"/>
      <c r="M251" s="35"/>
      <c r="N251" s="5"/>
      <c r="O251" s="35"/>
    </row>
    <row r="252" spans="1:15" s="12" customFormat="1" ht="33.75" customHeight="1">
      <c r="A252" s="5" t="s">
        <v>15</v>
      </c>
      <c r="B252" s="5"/>
      <c r="C252" s="7">
        <f>C49+C97+C146+C199+C248</f>
        <v>26706.4</v>
      </c>
      <c r="D252" s="7">
        <f>D49+D97+D146+D199+D248</f>
        <v>18665.600000000002</v>
      </c>
      <c r="E252" s="7">
        <f>E49+E97+E146+E199+E248</f>
        <v>62527.8</v>
      </c>
      <c r="F252" s="7">
        <f>F49+F97+F146+F199+F248</f>
        <v>2916.8</v>
      </c>
      <c r="G252" s="8">
        <f>C252+D252+E252+F252</f>
        <v>110816.6</v>
      </c>
      <c r="H252" s="6"/>
      <c r="I252" s="6"/>
      <c r="J252" s="6"/>
      <c r="K252" s="6"/>
      <c r="L252" s="6"/>
      <c r="M252" s="6"/>
      <c r="N252" s="6"/>
      <c r="O252" s="6"/>
    </row>
    <row r="253" spans="1:17" s="12" customFormat="1" ht="33.75" customHeight="1" hidden="1">
      <c r="A253" s="5"/>
      <c r="B253" s="5"/>
      <c r="C253" s="8"/>
      <c r="D253" s="8"/>
      <c r="E253" s="8"/>
      <c r="F253" s="8"/>
      <c r="G253" s="8"/>
      <c r="H253" s="5"/>
      <c r="I253" s="5"/>
      <c r="J253" s="5"/>
      <c r="K253" s="5"/>
      <c r="L253" s="5"/>
      <c r="M253" s="5"/>
      <c r="N253" s="5"/>
      <c r="O253" s="5"/>
      <c r="Q253" s="12">
        <f>SUM(Q208:Q252)</f>
        <v>99.99999999999999</v>
      </c>
    </row>
    <row r="254" spans="1:15" s="12" customFormat="1" ht="40.5" customHeight="1">
      <c r="A254" s="44" t="s">
        <v>93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1:15" s="12" customFormat="1" ht="33.75" customHeight="1">
      <c r="A255" s="35" t="s">
        <v>86</v>
      </c>
      <c r="B255" s="29" t="s">
        <v>7</v>
      </c>
      <c r="C255" s="5">
        <f>C256+C257+C258</f>
        <v>440</v>
      </c>
      <c r="D255" s="5">
        <f>D256+D257+D258</f>
        <v>25000</v>
      </c>
      <c r="E255" s="5">
        <f>E256+E257+E258</f>
        <v>0</v>
      </c>
      <c r="F255" s="5">
        <f>F256+F257+F258</f>
        <v>0</v>
      </c>
      <c r="G255" s="5">
        <f>C255+D255+E255+F255</f>
        <v>25440</v>
      </c>
      <c r="H255" s="35" t="s">
        <v>11</v>
      </c>
      <c r="I255" s="35" t="s">
        <v>12</v>
      </c>
      <c r="J255" s="35">
        <v>0</v>
      </c>
      <c r="K255" s="35">
        <v>0</v>
      </c>
      <c r="L255" s="35">
        <v>5</v>
      </c>
      <c r="M255" s="35">
        <v>0</v>
      </c>
      <c r="N255" s="35">
        <v>0</v>
      </c>
      <c r="O255" s="35">
        <v>5</v>
      </c>
    </row>
    <row r="256" spans="1:15" s="12" customFormat="1" ht="56.25" customHeight="1">
      <c r="A256" s="35"/>
      <c r="B256" s="5" t="s">
        <v>8</v>
      </c>
      <c r="C256" s="5">
        <v>0</v>
      </c>
      <c r="D256" s="5">
        <v>0</v>
      </c>
      <c r="E256" s="5">
        <v>0</v>
      </c>
      <c r="F256" s="5">
        <v>0</v>
      </c>
      <c r="G256" s="5">
        <f>C256+D256+E256</f>
        <v>0</v>
      </c>
      <c r="H256" s="35"/>
      <c r="I256" s="35"/>
      <c r="J256" s="35"/>
      <c r="K256" s="35"/>
      <c r="L256" s="35"/>
      <c r="M256" s="35"/>
      <c r="N256" s="35"/>
      <c r="O256" s="35"/>
    </row>
    <row r="257" spans="1:15" s="12" customFormat="1" ht="54" customHeight="1">
      <c r="A257" s="35"/>
      <c r="B257" s="5" t="s">
        <v>9</v>
      </c>
      <c r="C257" s="5">
        <v>0</v>
      </c>
      <c r="D257" s="5">
        <v>0</v>
      </c>
      <c r="E257" s="5">
        <v>0</v>
      </c>
      <c r="F257" s="5">
        <v>0</v>
      </c>
      <c r="G257" s="5">
        <f>C257+D257+E257</f>
        <v>0</v>
      </c>
      <c r="H257" s="35" t="s">
        <v>13</v>
      </c>
      <c r="I257" s="35" t="s">
        <v>14</v>
      </c>
      <c r="J257" s="35">
        <v>0</v>
      </c>
      <c r="K257" s="35">
        <v>2</v>
      </c>
      <c r="L257" s="35">
        <v>2</v>
      </c>
      <c r="M257" s="35">
        <v>0</v>
      </c>
      <c r="N257" s="35">
        <v>0</v>
      </c>
      <c r="O257" s="35">
        <v>2</v>
      </c>
    </row>
    <row r="258" spans="1:15" s="12" customFormat="1" ht="81" customHeight="1">
      <c r="A258" s="35"/>
      <c r="B258" s="5" t="s">
        <v>10</v>
      </c>
      <c r="C258" s="5">
        <f>4000-3249-311</f>
        <v>440</v>
      </c>
      <c r="D258" s="5">
        <v>25000</v>
      </c>
      <c r="E258" s="5">
        <v>0</v>
      </c>
      <c r="F258" s="5">
        <v>0</v>
      </c>
      <c r="G258" s="5">
        <f>C258+D258+E258</f>
        <v>25440</v>
      </c>
      <c r="H258" s="35"/>
      <c r="I258" s="35"/>
      <c r="J258" s="35"/>
      <c r="K258" s="35"/>
      <c r="L258" s="35"/>
      <c r="M258" s="35"/>
      <c r="N258" s="35"/>
      <c r="O258" s="35"/>
    </row>
    <row r="259" spans="1:15" s="12" customFormat="1" ht="42" customHeight="1">
      <c r="A259" s="5" t="s">
        <v>15</v>
      </c>
      <c r="B259" s="5"/>
      <c r="C259" s="6">
        <f>C255</f>
        <v>440</v>
      </c>
      <c r="D259" s="6">
        <f>D255</f>
        <v>25000</v>
      </c>
      <c r="E259" s="6">
        <f>E255</f>
        <v>0</v>
      </c>
      <c r="F259" s="6">
        <f>F255</f>
        <v>0</v>
      </c>
      <c r="G259" s="6">
        <f>G255</f>
        <v>25440</v>
      </c>
      <c r="H259" s="6"/>
      <c r="I259" s="6"/>
      <c r="J259" s="6"/>
      <c r="K259" s="6"/>
      <c r="L259" s="6"/>
      <c r="M259" s="6"/>
      <c r="N259" s="6"/>
      <c r="O259" s="6"/>
    </row>
    <row r="260" spans="1:15" s="12" customFormat="1" ht="51" customHeight="1">
      <c r="A260" s="5" t="s">
        <v>27</v>
      </c>
      <c r="B260" s="5"/>
      <c r="C260" s="7">
        <f aca="true" t="shared" si="10" ref="C260:G262">C12+C24+C35+C50+C147+C200+C249+C256+C16+C20+C98+C28</f>
        <v>0</v>
      </c>
      <c r="D260" s="7">
        <f t="shared" si="10"/>
        <v>0</v>
      </c>
      <c r="E260" s="7">
        <f t="shared" si="10"/>
        <v>283424</v>
      </c>
      <c r="F260" s="7">
        <f t="shared" si="10"/>
        <v>0</v>
      </c>
      <c r="G260" s="7">
        <f t="shared" si="10"/>
        <v>283424</v>
      </c>
      <c r="H260" s="6"/>
      <c r="I260" s="6"/>
      <c r="J260" s="6"/>
      <c r="K260" s="6"/>
      <c r="L260" s="6"/>
      <c r="M260" s="6"/>
      <c r="N260" s="6"/>
      <c r="O260" s="6"/>
    </row>
    <row r="261" spans="1:15" s="12" customFormat="1" ht="39" customHeight="1">
      <c r="A261" s="5" t="s">
        <v>28</v>
      </c>
      <c r="B261" s="5"/>
      <c r="C261" s="7">
        <f t="shared" si="10"/>
        <v>0</v>
      </c>
      <c r="D261" s="7">
        <f t="shared" si="10"/>
        <v>0</v>
      </c>
      <c r="E261" s="7">
        <f t="shared" si="10"/>
        <v>225564</v>
      </c>
      <c r="F261" s="7">
        <f t="shared" si="10"/>
        <v>0</v>
      </c>
      <c r="G261" s="7">
        <f t="shared" si="10"/>
        <v>225564</v>
      </c>
      <c r="H261" s="6"/>
      <c r="I261" s="6"/>
      <c r="J261" s="6"/>
      <c r="K261" s="6"/>
      <c r="L261" s="6"/>
      <c r="M261" s="6"/>
      <c r="N261" s="6"/>
      <c r="O261" s="6"/>
    </row>
    <row r="262" spans="1:15" s="12" customFormat="1" ht="65.25" customHeight="1">
      <c r="A262" s="5" t="s">
        <v>29</v>
      </c>
      <c r="B262" s="5"/>
      <c r="C262" s="7">
        <f t="shared" si="10"/>
        <v>40093.600000000006</v>
      </c>
      <c r="D262" s="7">
        <f t="shared" si="10"/>
        <v>43665.600000000006</v>
      </c>
      <c r="E262" s="7">
        <f t="shared" si="10"/>
        <v>207357.80000000002</v>
      </c>
      <c r="F262" s="7">
        <f t="shared" si="10"/>
        <v>82916.8</v>
      </c>
      <c r="G262" s="7">
        <f t="shared" si="10"/>
        <v>374033.80000000005</v>
      </c>
      <c r="H262" s="6"/>
      <c r="I262" s="6"/>
      <c r="J262" s="6"/>
      <c r="K262" s="6"/>
      <c r="L262" s="6"/>
      <c r="M262" s="6"/>
      <c r="N262" s="6"/>
      <c r="O262" s="6"/>
    </row>
    <row r="263" spans="1:15" s="12" customFormat="1" ht="48" customHeight="1">
      <c r="A263" s="5" t="s">
        <v>30</v>
      </c>
      <c r="B263" s="5"/>
      <c r="C263" s="7">
        <f>C260+C261+C262</f>
        <v>40093.600000000006</v>
      </c>
      <c r="D263" s="7">
        <f>D260+D261+D262</f>
        <v>43665.600000000006</v>
      </c>
      <c r="E263" s="27">
        <f>E260+E261+E262</f>
        <v>716345.8</v>
      </c>
      <c r="F263" s="7">
        <f>F260+F261+F262</f>
        <v>82916.8</v>
      </c>
      <c r="G263" s="7">
        <f>G260+G261+G262</f>
        <v>883021.8</v>
      </c>
      <c r="H263" s="6"/>
      <c r="I263" s="6"/>
      <c r="J263" s="6"/>
      <c r="K263" s="6"/>
      <c r="L263" s="6"/>
      <c r="M263" s="6"/>
      <c r="N263" s="6"/>
      <c r="O263" s="6"/>
    </row>
    <row r="264" spans="1:15" s="12" customFormat="1" ht="12.75" hidden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s="12" customFormat="1" ht="12.75" hidden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s="12" customFormat="1" ht="12.75" hidden="1">
      <c r="A266" s="9"/>
      <c r="B266" s="9"/>
      <c r="C266" s="6"/>
      <c r="D266" s="6">
        <v>186307</v>
      </c>
      <c r="E266" s="6">
        <v>146027</v>
      </c>
      <c r="F266" s="6"/>
      <c r="G266" s="6">
        <v>332334</v>
      </c>
      <c r="H266" s="9"/>
      <c r="I266" s="9"/>
      <c r="J266" s="9"/>
      <c r="K266" s="9"/>
      <c r="L266" s="9"/>
      <c r="M266" s="9"/>
      <c r="N266" s="9"/>
      <c r="O266" s="9"/>
    </row>
    <row r="267" spans="1:15" s="12" customFormat="1" ht="12.75" hidden="1">
      <c r="A267" s="9"/>
      <c r="B267" s="9"/>
      <c r="C267" s="6"/>
      <c r="D267" s="6">
        <v>223897.8</v>
      </c>
      <c r="E267" s="6">
        <v>101167</v>
      </c>
      <c r="F267" s="6"/>
      <c r="G267" s="6">
        <v>325064.8</v>
      </c>
      <c r="H267" s="9"/>
      <c r="I267" s="9"/>
      <c r="J267" s="9"/>
      <c r="K267" s="9"/>
      <c r="L267" s="9"/>
      <c r="M267" s="9"/>
      <c r="N267" s="9"/>
      <c r="O267" s="9"/>
    </row>
    <row r="268" spans="1:15" s="12" customFormat="1" ht="12.75" hidden="1">
      <c r="A268" s="9"/>
      <c r="B268" s="9"/>
      <c r="C268" s="6">
        <v>67957.5</v>
      </c>
      <c r="D268" s="6">
        <v>143364</v>
      </c>
      <c r="E268" s="6">
        <v>118474</v>
      </c>
      <c r="F268" s="6"/>
      <c r="G268" s="6">
        <v>329795.5</v>
      </c>
      <c r="H268" s="9"/>
      <c r="I268" s="9"/>
      <c r="J268" s="9"/>
      <c r="K268" s="9"/>
      <c r="L268" s="9"/>
      <c r="M268" s="9"/>
      <c r="N268" s="9"/>
      <c r="O268" s="9"/>
    </row>
    <row r="269" spans="1:15" s="12" customFormat="1" ht="12.75" hidden="1">
      <c r="A269" s="9"/>
      <c r="B269" s="9"/>
      <c r="C269" s="6">
        <v>67957.5</v>
      </c>
      <c r="D269" s="6">
        <v>553568.8</v>
      </c>
      <c r="E269" s="6">
        <v>365668</v>
      </c>
      <c r="F269" s="6"/>
      <c r="G269" s="6">
        <v>987194.3</v>
      </c>
      <c r="H269" s="9"/>
      <c r="I269" s="9"/>
      <c r="J269" s="9"/>
      <c r="K269" s="9"/>
      <c r="L269" s="9"/>
      <c r="M269" s="9"/>
      <c r="N269" s="9"/>
      <c r="O269" s="9"/>
    </row>
    <row r="270" spans="1:15" s="12" customFormat="1" ht="12.75" hidden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s="12" customFormat="1" ht="12.75" hidden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s="12" customFormat="1" ht="12.75" hidden="1">
      <c r="A272" s="9"/>
      <c r="B272" s="9"/>
      <c r="C272" s="9">
        <f>C268-C263</f>
        <v>27863.899999999994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s="12" customFormat="1" ht="12.75" hidden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s="12" customFormat="1" ht="12.75" hidden="1">
      <c r="A274" s="9" t="s">
        <v>53</v>
      </c>
      <c r="B274" s="9" t="s">
        <v>54</v>
      </c>
      <c r="C274" s="9">
        <v>10500</v>
      </c>
      <c r="D274" s="9">
        <v>26000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s="12" customFormat="1" ht="12.75" hidden="1">
      <c r="A275" s="9"/>
      <c r="B275" s="9" t="s">
        <v>68</v>
      </c>
      <c r="C275" s="9">
        <v>2000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s="12" customFormat="1" ht="12.75" hidden="1">
      <c r="A276" s="9"/>
      <c r="B276" s="9" t="s">
        <v>69</v>
      </c>
      <c r="C276" s="9">
        <v>2000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s="12" customFormat="1" ht="12.75" hidden="1">
      <c r="A277" s="9"/>
      <c r="B277" s="9" t="s">
        <v>55</v>
      </c>
      <c r="C277" s="9">
        <v>9650</v>
      </c>
      <c r="D277" s="9">
        <v>56964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s="12" customFormat="1" ht="12.75" hidden="1">
      <c r="A278" s="9"/>
      <c r="B278" s="9" t="s">
        <v>56</v>
      </c>
      <c r="C278" s="9"/>
      <c r="D278" s="9">
        <v>0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s="12" customFormat="1" ht="12.75" hidden="1">
      <c r="A279" s="9" t="s">
        <v>45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s="12" customFormat="1" ht="12.75" hidden="1">
      <c r="A280" s="9" t="s">
        <v>46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s="12" customFormat="1" ht="12.75" hidden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s="12" customFormat="1" ht="12.75" hidden="1">
      <c r="A282" s="9" t="s">
        <v>47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s="12" customFormat="1" ht="12.75" hidden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s="12" customFormat="1" ht="12.75" hidden="1">
      <c r="A284" s="9"/>
      <c r="B284" s="9" t="s">
        <v>57</v>
      </c>
      <c r="C284" s="9">
        <v>4000</v>
      </c>
      <c r="D284" s="9">
        <v>30000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s="12" customFormat="1" ht="12.75" hidden="1">
      <c r="A285" s="9"/>
      <c r="B285" s="9" t="s">
        <v>58</v>
      </c>
      <c r="C285" s="9">
        <f>C274+C277+C278+C284+C276+C275</f>
        <v>28150</v>
      </c>
      <c r="D285" s="9">
        <f>D274+D277+D278+D284</f>
        <v>112964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s="12" customFormat="1" ht="12.75" hidden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s="12" customFormat="1" ht="12.75" hidden="1">
      <c r="A287" s="9" t="s">
        <v>59</v>
      </c>
      <c r="B287" s="9" t="s">
        <v>56</v>
      </c>
      <c r="C287" s="9">
        <v>0</v>
      </c>
      <c r="D287" s="9">
        <v>34560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s="12" customFormat="1" ht="12.75" hidden="1">
      <c r="A288" s="9"/>
      <c r="B288" s="9" t="s">
        <v>60</v>
      </c>
      <c r="C288" s="9">
        <v>0</v>
      </c>
      <c r="D288" s="9">
        <v>20000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s="12" customFormat="1" ht="12.75" hidden="1">
      <c r="A289" s="9"/>
      <c r="B289" s="9" t="s">
        <v>58</v>
      </c>
      <c r="C289" s="9">
        <f>C287+C288</f>
        <v>0</v>
      </c>
      <c r="D289" s="9">
        <f>D287+D288</f>
        <v>54560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s="12" customFormat="1" ht="12.75" hidden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s="12" customFormat="1" ht="12.75" hidden="1">
      <c r="A291" s="9" t="s">
        <v>61</v>
      </c>
      <c r="B291" s="9" t="s">
        <v>62</v>
      </c>
      <c r="C291" s="10">
        <f>C49</f>
        <v>14788.400000000001</v>
      </c>
      <c r="D291" s="10">
        <v>0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s="12" customFormat="1" ht="12.75" hidden="1">
      <c r="A292" s="9"/>
      <c r="B292" s="9" t="s">
        <v>70</v>
      </c>
      <c r="C292" s="10">
        <f>C97</f>
        <v>11918</v>
      </c>
      <c r="D292" s="10">
        <f>D97</f>
        <v>18207.600000000002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s="12" customFormat="1" ht="12.75" hidden="1">
      <c r="A293" s="9"/>
      <c r="B293" s="9" t="s">
        <v>63</v>
      </c>
      <c r="C293" s="10">
        <f>C146</f>
        <v>0</v>
      </c>
      <c r="D293" s="10">
        <f>D146</f>
        <v>370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s="12" customFormat="1" ht="12.75" hidden="1">
      <c r="A294" s="9"/>
      <c r="B294" s="9" t="s">
        <v>58</v>
      </c>
      <c r="C294" s="9">
        <f>C291+C293+C292</f>
        <v>26706.4</v>
      </c>
      <c r="D294" s="10">
        <f>D291+D293+D292</f>
        <v>18577.600000000002</v>
      </c>
      <c r="E294" s="10"/>
      <c r="F294" s="10"/>
      <c r="G294" s="9"/>
      <c r="H294" s="9"/>
      <c r="I294" s="9"/>
      <c r="J294" s="9"/>
      <c r="K294" s="9"/>
      <c r="L294" s="9"/>
      <c r="M294" s="9"/>
      <c r="N294" s="9"/>
      <c r="O294" s="9"/>
    </row>
    <row r="295" spans="1:15" s="12" customFormat="1" ht="12.75" hidden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s="12" customFormat="1" ht="12.75" hidden="1">
      <c r="A296" s="9"/>
      <c r="B296" s="9" t="s">
        <v>64</v>
      </c>
      <c r="C296" s="9">
        <f>C294+C289+C285</f>
        <v>54856.4</v>
      </c>
      <c r="D296" s="10">
        <f>D294+D289+D285</f>
        <v>186101.6</v>
      </c>
      <c r="E296" s="10"/>
      <c r="F296" s="10"/>
      <c r="G296" s="9"/>
      <c r="H296" s="9"/>
      <c r="I296" s="9"/>
      <c r="J296" s="9"/>
      <c r="K296" s="9"/>
      <c r="L296" s="9"/>
      <c r="M296" s="9"/>
      <c r="N296" s="9"/>
      <c r="O296" s="9"/>
    </row>
    <row r="297" spans="1:15" s="12" customFormat="1" ht="12.75" hidden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s="12" customFormat="1" ht="12.75" hidden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s="12" customFormat="1" ht="12.75" hidden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s="12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s="12" customFormat="1" ht="12.75">
      <c r="A301" s="53" t="s">
        <v>94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4"/>
      <c r="L301" s="54"/>
      <c r="M301" s="54"/>
      <c r="N301" s="54"/>
      <c r="O301" s="54"/>
    </row>
    <row r="302" spans="1:15" s="12" customFormat="1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4"/>
      <c r="L302" s="54"/>
      <c r="M302" s="54"/>
      <c r="N302" s="54"/>
      <c r="O302" s="54"/>
    </row>
    <row r="303" spans="1:15" s="12" customFormat="1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4"/>
      <c r="L303" s="54"/>
      <c r="M303" s="54"/>
      <c r="N303" s="54"/>
      <c r="O303" s="54"/>
    </row>
    <row r="304" spans="1:15" s="12" customFormat="1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</row>
    <row r="305" spans="1:15" s="12" customFormat="1" ht="43.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</row>
    <row r="306" spans="1:15" s="12" customFormat="1" ht="13.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s="12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s="23" customFormat="1" ht="20.25" customHeight="1">
      <c r="A308" s="39" t="s">
        <v>95</v>
      </c>
      <c r="B308" s="39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1:15" s="23" customFormat="1" ht="12.75" customHeight="1">
      <c r="A309" s="39"/>
      <c r="B309" s="39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1:15" s="23" customFormat="1" ht="40.5" customHeight="1">
      <c r="A310" s="39"/>
      <c r="B310" s="39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43" t="s">
        <v>97</v>
      </c>
      <c r="O310" s="43"/>
    </row>
    <row r="311" spans="1:15" s="12" customFormat="1" ht="12.75" customHeight="1">
      <c r="A311" s="17"/>
      <c r="B311" s="17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s="12" customFormat="1" ht="12.75" customHeight="1">
      <c r="A312" s="17"/>
      <c r="B312" s="17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s="12" customFormat="1" ht="12.75" customHeight="1">
      <c r="A313" s="17"/>
      <c r="B313" s="17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s="12" customFormat="1" ht="12.75" customHeight="1">
      <c r="A314" s="17"/>
      <c r="B314" s="17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s="12" customFormat="1" ht="12.75" customHeight="1">
      <c r="A315" s="17"/>
      <c r="B315" s="17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s="12" customFormat="1" ht="12.75" customHeight="1">
      <c r="A316" s="17"/>
      <c r="B316" s="17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s="12" customFormat="1" ht="12" customHeight="1">
      <c r="A317" s="17"/>
      <c r="B317" s="17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s="12" customFormat="1" ht="12.75">
      <c r="A318" s="17"/>
      <c r="B318" s="17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s="12" customFormat="1" ht="12.75">
      <c r="A319" s="17"/>
      <c r="B319" s="17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O319" s="16"/>
    </row>
    <row r="320" spans="1:15" s="12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s="12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s="12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s="12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s="12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s="12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s="12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s="12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s="12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s="12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s="12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s="12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s="12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s="12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s="12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s="12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s="12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s="12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s="12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s="12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s="12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s="12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s="12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s="12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s="12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s="12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s="12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s="12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s="12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s="12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s="12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s="12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s="12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s="12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s="12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s="12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s="12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s="12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s="12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s="12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s="12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s="12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s="12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s="12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s="12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s="12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s="12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s="12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s="12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s="12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s="12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s="12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s="12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s="12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s="12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s="12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s="12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s="12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s="12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s="12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s="12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s="12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s="12" customFormat="1" ht="12.75">
      <c r="A382" s="9"/>
      <c r="B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s="12" customFormat="1" ht="12.75">
      <c r="A383" s="9"/>
      <c r="B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s="12" customFormat="1" ht="12.75">
      <c r="A384" s="9"/>
      <c r="B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s="12" customFormat="1" ht="12.75">
      <c r="A385" s="9"/>
      <c r="B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s="12" customFormat="1" ht="12.75">
      <c r="A386" s="9"/>
      <c r="B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s="12" customFormat="1" ht="12.75">
      <c r="A387" s="9"/>
      <c r="B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s="12" customFormat="1" ht="12.75">
      <c r="A388" s="9"/>
      <c r="B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s="12" customFormat="1" ht="12.75">
      <c r="A389" s="9"/>
      <c r="B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2" customFormat="1" ht="12.75"/>
    <row r="409" s="12" customFormat="1" ht="12.75"/>
    <row r="410" s="12" customFormat="1" ht="12.75"/>
    <row r="411" s="12" customFormat="1" ht="12.75"/>
    <row r="412" s="12" customFormat="1" ht="12.75"/>
    <row r="413" s="12" customFormat="1" ht="12.75"/>
    <row r="414" s="12" customFormat="1" ht="12.75"/>
    <row r="415" s="12" customFormat="1" ht="12.75"/>
    <row r="416" s="12" customFormat="1" ht="12.75"/>
    <row r="417" s="12" customFormat="1" ht="12.75"/>
    <row r="418" s="12" customFormat="1" ht="12.75"/>
    <row r="419" s="12" customFormat="1" ht="12.75"/>
    <row r="420" s="12" customFormat="1" ht="12.75"/>
    <row r="421" s="12" customFormat="1" ht="12.75"/>
    <row r="422" s="12" customFormat="1" ht="12.75"/>
    <row r="423" s="12" customFormat="1" ht="12.75"/>
    <row r="424" s="12" customFormat="1" ht="12.75"/>
    <row r="425" s="12" customFormat="1" ht="12.75"/>
    <row r="426" s="12" customFormat="1" ht="12.75"/>
    <row r="427" s="12" customFormat="1" ht="12.75"/>
    <row r="428" s="12" customFormat="1" ht="12.75"/>
    <row r="429" s="12" customFormat="1" ht="12.75"/>
    <row r="430" s="12" customFormat="1" ht="12.75"/>
    <row r="431" s="12" customFormat="1" ht="12.75"/>
    <row r="432" s="12" customFormat="1" ht="12.75"/>
    <row r="433" s="12" customFormat="1" ht="12.75"/>
    <row r="434" s="12" customFormat="1" ht="12.75">
      <c r="C434" s="13"/>
    </row>
    <row r="435" s="12" customFormat="1" ht="12.75">
      <c r="C435" s="13"/>
    </row>
    <row r="436" s="12" customFormat="1" ht="12.75">
      <c r="C436" s="13"/>
    </row>
    <row r="437" s="12" customFormat="1" ht="12.75">
      <c r="C437" s="13"/>
    </row>
    <row r="438" s="12" customFormat="1" ht="12.75">
      <c r="C438" s="13"/>
    </row>
    <row r="439" s="12" customFormat="1" ht="12.75">
      <c r="C439" s="13"/>
    </row>
    <row r="440" s="12" customFormat="1" ht="12.75">
      <c r="C440" s="13"/>
    </row>
    <row r="441" s="12" customFormat="1" ht="12.75">
      <c r="C441" s="13"/>
    </row>
  </sheetData>
  <sheetProtection/>
  <mergeCells count="419">
    <mergeCell ref="I3:K3"/>
    <mergeCell ref="H61:H64"/>
    <mergeCell ref="I109:I112"/>
    <mergeCell ref="J61:J64"/>
    <mergeCell ref="A301:O305"/>
    <mergeCell ref="M109:M112"/>
    <mergeCell ref="A39:A42"/>
    <mergeCell ref="A48:O48"/>
    <mergeCell ref="H57:H60"/>
    <mergeCell ref="I57:I60"/>
    <mergeCell ref="J57:J60"/>
    <mergeCell ref="H53:H56"/>
    <mergeCell ref="I61:I64"/>
    <mergeCell ref="O34:O35"/>
    <mergeCell ref="I36:I37"/>
    <mergeCell ref="J36:J37"/>
    <mergeCell ref="K36:K37"/>
    <mergeCell ref="L36:L37"/>
    <mergeCell ref="O49:O52"/>
    <mergeCell ref="J53:J56"/>
    <mergeCell ref="O53:O56"/>
    <mergeCell ref="H25:H26"/>
    <mergeCell ref="K25:K26"/>
    <mergeCell ref="H36:H37"/>
    <mergeCell ref="I27:I28"/>
    <mergeCell ref="H29:H30"/>
    <mergeCell ref="I23:I24"/>
    <mergeCell ref="I25:I26"/>
    <mergeCell ref="K23:K24"/>
    <mergeCell ref="L23:L24"/>
    <mergeCell ref="M23:M24"/>
    <mergeCell ref="J25:J26"/>
    <mergeCell ref="K53:K56"/>
    <mergeCell ref="L53:L56"/>
    <mergeCell ref="L25:L26"/>
    <mergeCell ref="M25:M26"/>
    <mergeCell ref="M49:M52"/>
    <mergeCell ref="J27:J28"/>
    <mergeCell ref="K27:K28"/>
    <mergeCell ref="N23:N24"/>
    <mergeCell ref="J23:J24"/>
    <mergeCell ref="P4:P5"/>
    <mergeCell ref="A10:O10"/>
    <mergeCell ref="K15:K18"/>
    <mergeCell ref="M15:M18"/>
    <mergeCell ref="M11:M14"/>
    <mergeCell ref="A23:A26"/>
    <mergeCell ref="H23:H24"/>
    <mergeCell ref="O25:O26"/>
    <mergeCell ref="H15:H18"/>
    <mergeCell ref="I15:I18"/>
    <mergeCell ref="I11:I14"/>
    <mergeCell ref="J11:J14"/>
    <mergeCell ref="L11:L14"/>
    <mergeCell ref="A9:O9"/>
    <mergeCell ref="N11:N14"/>
    <mergeCell ref="N15:N18"/>
    <mergeCell ref="A15:A18"/>
    <mergeCell ref="A6:A7"/>
    <mergeCell ref="B6:B7"/>
    <mergeCell ref="C6:G6"/>
    <mergeCell ref="H6:O6"/>
    <mergeCell ref="A11:A14"/>
    <mergeCell ref="H11:H14"/>
    <mergeCell ref="A27:A30"/>
    <mergeCell ref="H27:H28"/>
    <mergeCell ref="O11:O14"/>
    <mergeCell ref="L15:L18"/>
    <mergeCell ref="J15:J18"/>
    <mergeCell ref="K11:K14"/>
    <mergeCell ref="O15:O18"/>
    <mergeCell ref="N19:N22"/>
    <mergeCell ref="O19:O22"/>
    <mergeCell ref="L27:L28"/>
    <mergeCell ref="O65:O68"/>
    <mergeCell ref="O23:O24"/>
    <mergeCell ref="A33:O33"/>
    <mergeCell ref="A34:A37"/>
    <mergeCell ref="H34:H35"/>
    <mergeCell ref="I34:I35"/>
    <mergeCell ref="J34:J35"/>
    <mergeCell ref="K34:K35"/>
    <mergeCell ref="O36:O37"/>
    <mergeCell ref="L34:L35"/>
    <mergeCell ref="N65:N68"/>
    <mergeCell ref="K57:K60"/>
    <mergeCell ref="L57:L60"/>
    <mergeCell ref="O57:O60"/>
    <mergeCell ref="N53:N56"/>
    <mergeCell ref="H49:H52"/>
    <mergeCell ref="I49:I52"/>
    <mergeCell ref="J49:J52"/>
    <mergeCell ref="K49:K52"/>
    <mergeCell ref="L49:L52"/>
    <mergeCell ref="H65:H68"/>
    <mergeCell ref="I65:I68"/>
    <mergeCell ref="J65:J68"/>
    <mergeCell ref="K65:K68"/>
    <mergeCell ref="L65:L68"/>
    <mergeCell ref="M65:M68"/>
    <mergeCell ref="I125:I128"/>
    <mergeCell ref="H109:H112"/>
    <mergeCell ref="A151:A181"/>
    <mergeCell ref="O85:O88"/>
    <mergeCell ref="H85:H88"/>
    <mergeCell ref="I85:I88"/>
    <mergeCell ref="J85:J88"/>
    <mergeCell ref="K85:K88"/>
    <mergeCell ref="L85:L88"/>
    <mergeCell ref="M85:M88"/>
    <mergeCell ref="K109:K112"/>
    <mergeCell ref="L109:L112"/>
    <mergeCell ref="J105:J108"/>
    <mergeCell ref="A97:A100"/>
    <mergeCell ref="H97:H100"/>
    <mergeCell ref="I97:I100"/>
    <mergeCell ref="J97:J100"/>
    <mergeCell ref="O97:O100"/>
    <mergeCell ref="M101:M104"/>
    <mergeCell ref="N97:N100"/>
    <mergeCell ref="O125:O128"/>
    <mergeCell ref="J183:J184"/>
    <mergeCell ref="K183:K184"/>
    <mergeCell ref="M141:M144"/>
    <mergeCell ref="L101:L104"/>
    <mergeCell ref="K97:K100"/>
    <mergeCell ref="L97:L100"/>
    <mergeCell ref="H141:H144"/>
    <mergeCell ref="O109:O112"/>
    <mergeCell ref="H113:H116"/>
    <mergeCell ref="I113:I116"/>
    <mergeCell ref="J113:J116"/>
    <mergeCell ref="K113:K116"/>
    <mergeCell ref="H125:H128"/>
    <mergeCell ref="M125:M128"/>
    <mergeCell ref="O113:O116"/>
    <mergeCell ref="O121:O124"/>
    <mergeCell ref="J141:J144"/>
    <mergeCell ref="K141:K144"/>
    <mergeCell ref="L141:L144"/>
    <mergeCell ref="O141:O144"/>
    <mergeCell ref="H146:H148"/>
    <mergeCell ref="I146:I148"/>
    <mergeCell ref="J146:J148"/>
    <mergeCell ref="K146:K148"/>
    <mergeCell ref="L146:L148"/>
    <mergeCell ref="O146:O148"/>
    <mergeCell ref="I141:I144"/>
    <mergeCell ref="H159:H161"/>
    <mergeCell ref="I159:I161"/>
    <mergeCell ref="J159:J161"/>
    <mergeCell ref="K159:K161"/>
    <mergeCell ref="M151:M153"/>
    <mergeCell ref="H151:H153"/>
    <mergeCell ref="I151:I153"/>
    <mergeCell ref="L159:L161"/>
    <mergeCell ref="J151:J153"/>
    <mergeCell ref="K151:K153"/>
    <mergeCell ref="L151:L153"/>
    <mergeCell ref="M171:M173"/>
    <mergeCell ref="O171:O173"/>
    <mergeCell ref="O151:O153"/>
    <mergeCell ref="O155:O157"/>
    <mergeCell ref="L163:L165"/>
    <mergeCell ref="N167:N169"/>
    <mergeCell ref="O163:O165"/>
    <mergeCell ref="O159:O161"/>
    <mergeCell ref="J155:J157"/>
    <mergeCell ref="M167:M169"/>
    <mergeCell ref="K155:K157"/>
    <mergeCell ref="L155:L157"/>
    <mergeCell ref="H163:H165"/>
    <mergeCell ref="O167:O169"/>
    <mergeCell ref="I155:I157"/>
    <mergeCell ref="I163:I165"/>
    <mergeCell ref="J163:J165"/>
    <mergeCell ref="K163:K165"/>
    <mergeCell ref="H167:H169"/>
    <mergeCell ref="I167:I169"/>
    <mergeCell ref="J167:J169"/>
    <mergeCell ref="K167:K169"/>
    <mergeCell ref="L167:L169"/>
    <mergeCell ref="M163:M165"/>
    <mergeCell ref="I175:I177"/>
    <mergeCell ref="J175:J177"/>
    <mergeCell ref="K175:K177"/>
    <mergeCell ref="L175:L177"/>
    <mergeCell ref="M175:M177"/>
    <mergeCell ref="H171:H173"/>
    <mergeCell ref="I171:I173"/>
    <mergeCell ref="J171:J173"/>
    <mergeCell ref="K171:K173"/>
    <mergeCell ref="L171:L173"/>
    <mergeCell ref="L183:L184"/>
    <mergeCell ref="M183:M184"/>
    <mergeCell ref="H188:H190"/>
    <mergeCell ref="I188:I190"/>
    <mergeCell ref="J188:J190"/>
    <mergeCell ref="K188:K190"/>
    <mergeCell ref="L188:L190"/>
    <mergeCell ref="M188:M190"/>
    <mergeCell ref="H183:H184"/>
    <mergeCell ref="I183:I184"/>
    <mergeCell ref="I192:I194"/>
    <mergeCell ref="J192:J194"/>
    <mergeCell ref="K192:K194"/>
    <mergeCell ref="L192:L194"/>
    <mergeCell ref="M192:M194"/>
    <mergeCell ref="O188:O190"/>
    <mergeCell ref="O192:O194"/>
    <mergeCell ref="O183:O184"/>
    <mergeCell ref="A199:A202"/>
    <mergeCell ref="H200:H202"/>
    <mergeCell ref="I200:I202"/>
    <mergeCell ref="J200:J202"/>
    <mergeCell ref="K200:K202"/>
    <mergeCell ref="L200:L202"/>
    <mergeCell ref="M200:M202"/>
    <mergeCell ref="O200:O202"/>
    <mergeCell ref="H192:H194"/>
    <mergeCell ref="A204:A247"/>
    <mergeCell ref="A248:A251"/>
    <mergeCell ref="H249:H251"/>
    <mergeCell ref="I249:I251"/>
    <mergeCell ref="J249:J251"/>
    <mergeCell ref="K249:K251"/>
    <mergeCell ref="L249:L251"/>
    <mergeCell ref="M249:M251"/>
    <mergeCell ref="O249:O251"/>
    <mergeCell ref="A254:O254"/>
    <mergeCell ref="A255:A258"/>
    <mergeCell ref="H255:H256"/>
    <mergeCell ref="I255:I256"/>
    <mergeCell ref="J255:J256"/>
    <mergeCell ref="K255:K256"/>
    <mergeCell ref="L255:L256"/>
    <mergeCell ref="O255:O256"/>
    <mergeCell ref="H257:H258"/>
    <mergeCell ref="I257:I258"/>
    <mergeCell ref="J257:J258"/>
    <mergeCell ref="K257:K258"/>
    <mergeCell ref="L257:L258"/>
    <mergeCell ref="M257:M258"/>
    <mergeCell ref="O257:O258"/>
    <mergeCell ref="N255:N256"/>
    <mergeCell ref="N257:N258"/>
    <mergeCell ref="O133:O136"/>
    <mergeCell ref="I29:I30"/>
    <mergeCell ref="J29:J30"/>
    <mergeCell ref="K29:K30"/>
    <mergeCell ref="L29:L30"/>
    <mergeCell ref="M29:M30"/>
    <mergeCell ref="O29:O30"/>
    <mergeCell ref="L113:L116"/>
    <mergeCell ref="M113:M116"/>
    <mergeCell ref="O101:O104"/>
    <mergeCell ref="O117:O120"/>
    <mergeCell ref="M27:M28"/>
    <mergeCell ref="M129:M132"/>
    <mergeCell ref="N129:N132"/>
    <mergeCell ref="O129:O132"/>
    <mergeCell ref="J133:J136"/>
    <mergeCell ref="K133:K136"/>
    <mergeCell ref="L133:L136"/>
    <mergeCell ref="M133:M136"/>
    <mergeCell ref="N133:N136"/>
    <mergeCell ref="N25:N26"/>
    <mergeCell ref="N27:N28"/>
    <mergeCell ref="N29:N30"/>
    <mergeCell ref="N34:N35"/>
    <mergeCell ref="N36:N37"/>
    <mergeCell ref="O61:O64"/>
    <mergeCell ref="N57:N60"/>
    <mergeCell ref="O27:O28"/>
    <mergeCell ref="M36:M37"/>
    <mergeCell ref="N49:N52"/>
    <mergeCell ref="M61:M64"/>
    <mergeCell ref="M97:M100"/>
    <mergeCell ref="N69:N72"/>
    <mergeCell ref="M69:M72"/>
    <mergeCell ref="M53:M56"/>
    <mergeCell ref="M77:M80"/>
    <mergeCell ref="M73:M76"/>
    <mergeCell ref="N73:N76"/>
    <mergeCell ref="N171:N173"/>
    <mergeCell ref="N93:N96"/>
    <mergeCell ref="O93:O96"/>
    <mergeCell ref="M159:M161"/>
    <mergeCell ref="M155:M157"/>
    <mergeCell ref="M146:M148"/>
    <mergeCell ref="N141:N144"/>
    <mergeCell ref="N146:N148"/>
    <mergeCell ref="N101:N104"/>
    <mergeCell ref="N121:N124"/>
    <mergeCell ref="N61:N64"/>
    <mergeCell ref="H137:H140"/>
    <mergeCell ref="I137:I140"/>
    <mergeCell ref="J137:J140"/>
    <mergeCell ref="K137:K140"/>
    <mergeCell ref="K125:K128"/>
    <mergeCell ref="I93:I96"/>
    <mergeCell ref="J93:J96"/>
    <mergeCell ref="L129:L132"/>
    <mergeCell ref="L137:L140"/>
    <mergeCell ref="J77:J80"/>
    <mergeCell ref="A308:B310"/>
    <mergeCell ref="N310:O310"/>
    <mergeCell ref="K93:K96"/>
    <mergeCell ref="H105:H108"/>
    <mergeCell ref="O137:O140"/>
    <mergeCell ref="I77:I80"/>
    <mergeCell ref="N85:N88"/>
    <mergeCell ref="M255:M256"/>
    <mergeCell ref="M93:M96"/>
    <mergeCell ref="A133:A144"/>
    <mergeCell ref="A113:A132"/>
    <mergeCell ref="H101:H104"/>
    <mergeCell ref="N77:N80"/>
    <mergeCell ref="K101:K104"/>
    <mergeCell ref="I101:I104"/>
    <mergeCell ref="J101:J104"/>
    <mergeCell ref="N105:N108"/>
    <mergeCell ref="M105:M108"/>
    <mergeCell ref="L105:L108"/>
    <mergeCell ref="J121:J124"/>
    <mergeCell ref="I121:I124"/>
    <mergeCell ref="I105:I108"/>
    <mergeCell ref="N109:N112"/>
    <mergeCell ref="N113:N116"/>
    <mergeCell ref="K117:K120"/>
    <mergeCell ref="L117:L120"/>
    <mergeCell ref="M117:M120"/>
    <mergeCell ref="M121:M124"/>
    <mergeCell ref="J109:J112"/>
    <mergeCell ref="O105:O108"/>
    <mergeCell ref="A101:A112"/>
    <mergeCell ref="H133:H136"/>
    <mergeCell ref="N151:N153"/>
    <mergeCell ref="K129:K132"/>
    <mergeCell ref="N179:N181"/>
    <mergeCell ref="O179:O181"/>
    <mergeCell ref="H121:H124"/>
    <mergeCell ref="N125:N128"/>
    <mergeCell ref="J125:J128"/>
    <mergeCell ref="A19:A22"/>
    <mergeCell ref="J19:J22"/>
    <mergeCell ref="K19:K22"/>
    <mergeCell ref="L19:L22"/>
    <mergeCell ref="M19:M22"/>
    <mergeCell ref="A53:A64"/>
    <mergeCell ref="M34:M35"/>
    <mergeCell ref="I53:I56"/>
    <mergeCell ref="K61:K64"/>
    <mergeCell ref="M57:M60"/>
    <mergeCell ref="L61:L64"/>
    <mergeCell ref="I1:O2"/>
    <mergeCell ref="I4:O4"/>
    <mergeCell ref="H179:H181"/>
    <mergeCell ref="I179:I181"/>
    <mergeCell ref="J179:J181"/>
    <mergeCell ref="H19:H22"/>
    <mergeCell ref="I19:I22"/>
    <mergeCell ref="K179:K181"/>
    <mergeCell ref="L179:L181"/>
    <mergeCell ref="M179:M181"/>
    <mergeCell ref="H89:H92"/>
    <mergeCell ref="I89:I92"/>
    <mergeCell ref="J89:J92"/>
    <mergeCell ref="H155:H157"/>
    <mergeCell ref="O175:O177"/>
    <mergeCell ref="H175:H177"/>
    <mergeCell ref="K105:K108"/>
    <mergeCell ref="M137:M140"/>
    <mergeCell ref="N137:N140"/>
    <mergeCell ref="A49:A52"/>
    <mergeCell ref="J73:J76"/>
    <mergeCell ref="H73:H76"/>
    <mergeCell ref="I73:I76"/>
    <mergeCell ref="K73:K76"/>
    <mergeCell ref="H81:H84"/>
    <mergeCell ref="I81:I84"/>
    <mergeCell ref="J81:J84"/>
    <mergeCell ref="K81:K84"/>
    <mergeCell ref="K77:K80"/>
    <mergeCell ref="L73:L76"/>
    <mergeCell ref="H69:H72"/>
    <mergeCell ref="I69:I72"/>
    <mergeCell ref="J69:J72"/>
    <mergeCell ref="K69:K72"/>
    <mergeCell ref="O73:O76"/>
    <mergeCell ref="L69:L72"/>
    <mergeCell ref="O69:O72"/>
    <mergeCell ref="O81:O84"/>
    <mergeCell ref="L77:L80"/>
    <mergeCell ref="K89:K92"/>
    <mergeCell ref="L89:L92"/>
    <mergeCell ref="M89:M92"/>
    <mergeCell ref="N89:N92"/>
    <mergeCell ref="O89:O92"/>
    <mergeCell ref="O77:O80"/>
    <mergeCell ref="H129:H132"/>
    <mergeCell ref="I129:I132"/>
    <mergeCell ref="J129:J132"/>
    <mergeCell ref="L81:L84"/>
    <mergeCell ref="M81:M84"/>
    <mergeCell ref="N81:N84"/>
    <mergeCell ref="H93:H96"/>
    <mergeCell ref="L125:L128"/>
    <mergeCell ref="L121:L124"/>
    <mergeCell ref="K121:K124"/>
    <mergeCell ref="I133:I136"/>
    <mergeCell ref="A65:A80"/>
    <mergeCell ref="N117:N120"/>
    <mergeCell ref="L93:L96"/>
    <mergeCell ref="A146:A149"/>
    <mergeCell ref="H77:H80"/>
    <mergeCell ref="H117:H120"/>
    <mergeCell ref="I117:I120"/>
    <mergeCell ref="J117:J120"/>
  </mergeCells>
  <printOptions/>
  <pageMargins left="0.2755905511811024" right="0.35433070866141736" top="1.17925" bottom="0.20025" header="8.06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Аравина_ОС</cp:lastModifiedBy>
  <cp:lastPrinted>2013-07-15T11:41:41Z</cp:lastPrinted>
  <dcterms:created xsi:type="dcterms:W3CDTF">1996-10-08T23:32:33Z</dcterms:created>
  <dcterms:modified xsi:type="dcterms:W3CDTF">2013-07-16T11:49:31Z</dcterms:modified>
  <cp:category/>
  <cp:version/>
  <cp:contentType/>
  <cp:contentStatus/>
</cp:coreProperties>
</file>