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5440" windowHeight="15840"/>
  </bookViews>
  <sheets>
    <sheet name="Приложение № 4 к Программе" sheetId="1" r:id="rId1"/>
  </sheets>
  <definedNames>
    <definedName name="_xlnm.Print_Area" localSheetId="0">'Приложение № 4 к Программе'!$A$1:$AA$23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7" i="1"/>
  <c r="G15"/>
  <c r="D15"/>
  <c r="O18" l="1"/>
  <c r="O16"/>
  <c r="Q19"/>
  <c r="O19" s="1"/>
  <c r="O15" l="1"/>
  <c r="M19"/>
  <c r="E18"/>
  <c r="E17"/>
  <c r="E16"/>
  <c r="M16" s="1"/>
  <c r="C15"/>
  <c r="F15"/>
  <c r="AF17"/>
  <c r="AF18"/>
  <c r="AF19"/>
  <c r="AF16"/>
  <c r="AC19"/>
  <c r="AC17"/>
  <c r="AD17"/>
  <c r="AE17"/>
  <c r="AC18"/>
  <c r="AD18"/>
  <c r="AE18"/>
  <c r="AD19"/>
  <c r="AE19"/>
  <c r="AD16"/>
  <c r="AC16"/>
  <c r="AE16"/>
  <c r="N19"/>
  <c r="N17"/>
  <c r="AB19" l="1"/>
  <c r="N16"/>
  <c r="AB16" s="1"/>
  <c r="AB17" l="1"/>
  <c r="U15" l="1"/>
  <c r="R15"/>
  <c r="S15"/>
  <c r="Q15"/>
  <c r="T15"/>
  <c r="H15" l="1"/>
  <c r="I15"/>
  <c r="J15"/>
  <c r="K15"/>
  <c r="L15"/>
  <c r="P15"/>
  <c r="V15"/>
  <c r="W15"/>
  <c r="X15"/>
  <c r="Y15"/>
  <c r="Z15"/>
  <c r="AA15"/>
  <c r="N18" l="1"/>
  <c r="AB18" s="1"/>
  <c r="M18"/>
  <c r="M17"/>
  <c r="E15" l="1"/>
  <c r="N15"/>
  <c r="M15"/>
</calcChain>
</file>

<file path=xl/sharedStrings.xml><?xml version="1.0" encoding="utf-8"?>
<sst xmlns="http://schemas.openxmlformats.org/spreadsheetml/2006/main" count="87" uniqueCount="47">
  <si>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</si>
  <si>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</si>
  <si>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</si>
  <si>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</si>
  <si>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</si>
  <si>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</si>
  <si>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</si>
  <si>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</si>
  <si>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</si>
  <si>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</si>
  <si>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</si>
  <si>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</si>
  <si>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</si>
  <si>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</si>
  <si>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</si>
  <si>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</si>
  <si>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</si>
  <si>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</si>
  <si>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</si>
  <si>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</si>
  <si>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</si>
  <si>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</si>
  <si>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</si>
  <si>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</si>
  <si>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</si>
  <si>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</si>
  <si>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</si>
  <si>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</si>
  <si>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№ п/п</t>
  </si>
  <si>
    <t>Этапы</t>
  </si>
  <si>
    <t>Всего по Программе, в том числе</t>
  </si>
  <si>
    <t>2020-2021 годы 
(второй этап)</t>
  </si>
  <si>
    <t xml:space="preserve">2019-2020 годы
(первый этап)                                      </t>
  </si>
  <si>
    <t xml:space="preserve">2021-2022 годы 
(третий этап)
</t>
  </si>
  <si>
    <t>2022-2023 годы (четвертый этап)</t>
  </si>
  <si>
    <t>тыс. руб.</t>
  </si>
  <si>
    <t>1.</t>
  </si>
  <si>
    <t>2.</t>
  </si>
  <si>
    <t>3.</t>
  </si>
  <si>
    <t>4.</t>
  </si>
  <si>
    <t>стоимость возмещения*************</t>
  </si>
  <si>
    <t xml:space="preserve">Приложение 
к постановлению администрации
муниципального образования 
«Город Саратов»      </t>
  </si>
  <si>
    <t>Приложение № 4 к Программе</t>
  </si>
  <si>
    <t>*************размер возмещения за изымаемое жилое помещение, выплачиваемого в соответствии со статьей 32 Жилищного кодекса Российской Федерации, в расчете на один квадратный метр изымаемого жилого помещения может устанавливаться дифференцированно, но не более 30000,00 руб. за 1 кв. м для первого этапа, не более 32479,00 руб. в 2020 и 2021 годах и по текущей рыночной либо установленной решением суда стоимости за 1 кв. м в 2022 году, но в пределах установленных лимитов финансирования для второго-третьего этапов, не более 34521,00 руб. в 2021 году и по текущей рыночной либо установленной решением суда стоимости за 1 кв. м в 2022 году, но в пределах установленных лимитов финансирования для четвертого этапа</t>
  </si>
  <si>
    <r>
      <rPr>
        <sz val="28"/>
        <color rgb="FF000000"/>
        <rFont val="Times New Roman"/>
        <family val="1"/>
        <charset val="204"/>
      </rPr>
      <t xml:space="preserve">И.В. Горбатенко </t>
    </r>
    <r>
      <rPr>
        <sz val="18"/>
        <color rgb="FF000000"/>
        <rFont val="Times New Roman"/>
        <family val="1"/>
        <charset val="204"/>
      </rPr>
      <t xml:space="preserve"> </t>
    </r>
  </si>
  <si>
    <r>
      <rPr>
        <sz val="28"/>
        <color rgb="FF000000"/>
        <rFont val="Times New Roman"/>
        <family val="1"/>
        <charset val="204"/>
      </rPr>
      <t xml:space="preserve">Председатель комитета по строительству и инженерной защите администрации муниципального образования               «Город Саратов»  </t>
    </r>
    <r>
      <rPr>
        <sz val="18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</t>
    </r>
  </si>
  <si>
    <t>от 23 августа 2022 года № 3491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</si>
</sst>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0"/>
      <color rgb="FF000000"/>
      <name val="Arial Cyr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sz val="14"/>
      <name val="Calibri"/>
      <family val="2"/>
      <charset val="204"/>
    </font>
    <font>
      <sz val="2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0" fillId="0" borderId="0" xfId="0" applyFill="1"/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/>
    <xf numFmtId="0" fontId="8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Alignment="1">
      <alignment vertical="top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 readingOrder="2"/>
    </xf>
    <xf numFmtId="0" fontId="3" fillId="0" borderId="6" xfId="0" applyFont="1" applyFill="1" applyBorder="1" applyAlignment="1">
      <alignment horizontal="center" vertical="center" textRotation="90" wrapText="1" readingOrder="2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0" fillId="0" borderId="0" xfId="0" applyFill="1" applyAlignment="1">
      <alignment horizontal="right" vertical="top" wrapText="1"/>
    </xf>
    <xf numFmtId="0" fontId="2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6"/>
  <sheetViews>
    <sheetView tabSelected="1" view="pageBreakPreview" topLeftCell="J1" zoomScale="40" zoomScaleNormal="18" zoomScaleSheetLayoutView="40" workbookViewId="0">
      <selection activeCell="Y3" sqref="Y3:AA3"/>
    </sheetView>
  </sheetViews>
  <sheetFormatPr defaultColWidth="9.140625" defaultRowHeight="23.25"/>
  <cols>
    <col min="1" max="1" width="10.42578125" style="2" customWidth="1"/>
    <col min="2" max="2" width="36.140625" style="2" customWidth="1"/>
    <col min="3" max="3" width="21.85546875" style="2" customWidth="1"/>
    <col min="4" max="4" width="28" style="2" customWidth="1"/>
    <col min="5" max="5" width="18.28515625" style="2" customWidth="1"/>
    <col min="6" max="6" width="20.28515625" style="2" customWidth="1"/>
    <col min="7" max="7" width="28.7109375" style="2" customWidth="1"/>
    <col min="8" max="9" width="22.5703125" style="2" customWidth="1"/>
    <col min="10" max="10" width="18.85546875" style="2" customWidth="1"/>
    <col min="11" max="11" width="22.5703125" style="2" customWidth="1"/>
    <col min="12" max="12" width="28.85546875" style="2" customWidth="1"/>
    <col min="13" max="13" width="19.28515625" style="2" customWidth="1"/>
    <col min="14" max="14" width="25.5703125" style="2" customWidth="1"/>
    <col min="15" max="15" width="29.7109375" style="2" customWidth="1"/>
    <col min="16" max="16" width="28.140625" style="2" customWidth="1"/>
    <col min="17" max="17" width="30.85546875" style="2" customWidth="1"/>
    <col min="18" max="18" width="24" style="2" customWidth="1"/>
    <col min="19" max="19" width="29.42578125" style="2" customWidth="1"/>
    <col min="20" max="20" width="25.85546875" style="2" customWidth="1"/>
    <col min="21" max="21" width="22.5703125" style="2" customWidth="1"/>
    <col min="22" max="22" width="29.42578125" style="2" customWidth="1"/>
    <col min="23" max="23" width="22.5703125" style="2" customWidth="1"/>
    <col min="24" max="24" width="25" style="2" customWidth="1"/>
    <col min="25" max="25" width="20" style="2" customWidth="1"/>
    <col min="26" max="26" width="28.7109375" style="2" customWidth="1"/>
    <col min="27" max="27" width="24.85546875" style="2" customWidth="1"/>
    <col min="28" max="28" width="34.85546875" style="1" customWidth="1"/>
    <col min="29" max="29" width="17" style="4" customWidth="1"/>
    <col min="30" max="30" width="11.140625" style="4" customWidth="1"/>
    <col min="31" max="16384" width="9.140625" style="4"/>
  </cols>
  <sheetData>
    <row r="1" spans="1:32" ht="24" customHeight="1">
      <c r="Z1" s="41"/>
      <c r="AA1" s="41"/>
    </row>
    <row r="2" spans="1:32" ht="205.5" customHeight="1">
      <c r="Y2" s="42" t="s">
        <v>41</v>
      </c>
      <c r="Z2" s="43"/>
      <c r="AA2" s="43"/>
    </row>
    <row r="3" spans="1:32" ht="78" customHeight="1">
      <c r="Y3" s="53" t="s">
        <v>46</v>
      </c>
      <c r="Z3" s="54"/>
      <c r="AA3" s="54"/>
    </row>
    <row r="4" spans="1:32" ht="20.25" customHeight="1">
      <c r="Y4" s="44"/>
      <c r="Z4" s="44"/>
      <c r="AA4" s="44"/>
    </row>
    <row r="5" spans="1:32" ht="20.25" customHeight="1">
      <c r="Y5" s="44"/>
      <c r="Z5" s="44"/>
      <c r="AA5" s="44"/>
    </row>
    <row r="6" spans="1:32" ht="33.75" customHeight="1">
      <c r="X6" s="3"/>
      <c r="Y6" s="37" t="s">
        <v>42</v>
      </c>
      <c r="Z6" s="37"/>
      <c r="AA6" s="37"/>
    </row>
    <row r="7" spans="1:32" ht="51.75" customHeight="1">
      <c r="A7" s="52" t="s">
        <v>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6"/>
      <c r="AC7" s="7"/>
      <c r="AD7" s="7"/>
      <c r="AE7" s="7"/>
      <c r="AF7" s="7"/>
    </row>
    <row r="8" spans="1:32" ht="70.5" customHeight="1">
      <c r="A8" s="18" t="s">
        <v>28</v>
      </c>
      <c r="B8" s="18" t="s">
        <v>29</v>
      </c>
      <c r="C8" s="33" t="s">
        <v>1</v>
      </c>
      <c r="D8" s="18" t="s">
        <v>2</v>
      </c>
      <c r="E8" s="21" t="s">
        <v>3</v>
      </c>
      <c r="F8" s="22"/>
      <c r="G8" s="22"/>
      <c r="H8" s="22"/>
      <c r="I8" s="22"/>
      <c r="J8" s="22"/>
      <c r="K8" s="22"/>
      <c r="L8" s="23"/>
      <c r="M8" s="49" t="s">
        <v>4</v>
      </c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1"/>
      <c r="AB8" s="6"/>
      <c r="AC8" s="7"/>
      <c r="AD8" s="7"/>
      <c r="AE8" s="7"/>
      <c r="AF8" s="7"/>
    </row>
    <row r="9" spans="1:32" ht="48" customHeight="1">
      <c r="A9" s="19"/>
      <c r="B9" s="19"/>
      <c r="C9" s="34"/>
      <c r="D9" s="19"/>
      <c r="E9" s="25" t="s">
        <v>5</v>
      </c>
      <c r="F9" s="28" t="s">
        <v>6</v>
      </c>
      <c r="G9" s="28"/>
      <c r="H9" s="28"/>
      <c r="I9" s="28"/>
      <c r="J9" s="28"/>
      <c r="K9" s="28"/>
      <c r="L9" s="28"/>
      <c r="M9" s="21" t="s">
        <v>5</v>
      </c>
      <c r="N9" s="22"/>
      <c r="O9" s="23"/>
      <c r="P9" s="45" t="s">
        <v>6</v>
      </c>
      <c r="Q9" s="46"/>
      <c r="R9" s="46"/>
      <c r="S9" s="46"/>
      <c r="T9" s="46"/>
      <c r="U9" s="46"/>
      <c r="V9" s="46"/>
      <c r="W9" s="47"/>
      <c r="X9" s="48" t="s">
        <v>7</v>
      </c>
      <c r="Y9" s="48"/>
      <c r="Z9" s="48"/>
      <c r="AA9" s="48"/>
      <c r="AB9" s="6"/>
      <c r="AC9" s="7"/>
      <c r="AD9" s="7"/>
      <c r="AE9" s="7"/>
      <c r="AF9" s="7"/>
    </row>
    <row r="10" spans="1:32" ht="39.75" customHeight="1">
      <c r="A10" s="19"/>
      <c r="B10" s="19"/>
      <c r="C10" s="34"/>
      <c r="D10" s="19"/>
      <c r="E10" s="26"/>
      <c r="F10" s="21" t="s">
        <v>8</v>
      </c>
      <c r="G10" s="22"/>
      <c r="H10" s="22"/>
      <c r="I10" s="23"/>
      <c r="J10" s="21" t="s">
        <v>9</v>
      </c>
      <c r="K10" s="23"/>
      <c r="L10" s="25" t="s">
        <v>10</v>
      </c>
      <c r="M10" s="29"/>
      <c r="N10" s="35"/>
      <c r="O10" s="30"/>
      <c r="P10" s="21" t="s">
        <v>11</v>
      </c>
      <c r="Q10" s="23"/>
      <c r="R10" s="27" t="s">
        <v>12</v>
      </c>
      <c r="S10" s="27"/>
      <c r="T10" s="27"/>
      <c r="U10" s="27"/>
      <c r="V10" s="29" t="s">
        <v>13</v>
      </c>
      <c r="W10" s="30"/>
      <c r="X10" s="18" t="s">
        <v>14</v>
      </c>
      <c r="Y10" s="18" t="s">
        <v>15</v>
      </c>
      <c r="Z10" s="18" t="s">
        <v>16</v>
      </c>
      <c r="AA10" s="18" t="s">
        <v>17</v>
      </c>
      <c r="AB10" s="6"/>
      <c r="AC10" s="7"/>
      <c r="AD10" s="7"/>
      <c r="AE10" s="7"/>
      <c r="AF10" s="7"/>
    </row>
    <row r="11" spans="1:32" ht="34.5" customHeight="1">
      <c r="A11" s="19"/>
      <c r="B11" s="19"/>
      <c r="C11" s="34"/>
      <c r="D11" s="19"/>
      <c r="E11" s="26"/>
      <c r="F11" s="29"/>
      <c r="G11" s="35"/>
      <c r="H11" s="35"/>
      <c r="I11" s="30"/>
      <c r="J11" s="29"/>
      <c r="K11" s="30"/>
      <c r="L11" s="26"/>
      <c r="M11" s="29"/>
      <c r="N11" s="35"/>
      <c r="O11" s="30"/>
      <c r="P11" s="29"/>
      <c r="Q11" s="30"/>
      <c r="R11" s="21" t="s">
        <v>18</v>
      </c>
      <c r="S11" s="23"/>
      <c r="T11" s="21" t="s">
        <v>19</v>
      </c>
      <c r="U11" s="23"/>
      <c r="V11" s="29"/>
      <c r="W11" s="30"/>
      <c r="X11" s="19"/>
      <c r="Y11" s="19"/>
      <c r="Z11" s="19"/>
      <c r="AA11" s="19"/>
      <c r="AB11" s="6"/>
      <c r="AC11" s="7"/>
      <c r="AD11" s="7"/>
      <c r="AE11" s="7"/>
      <c r="AF11" s="7"/>
    </row>
    <row r="12" spans="1:32" ht="96.6" customHeight="1">
      <c r="A12" s="19"/>
      <c r="B12" s="19"/>
      <c r="C12" s="34"/>
      <c r="D12" s="19"/>
      <c r="E12" s="27"/>
      <c r="F12" s="31"/>
      <c r="G12" s="36"/>
      <c r="H12" s="36"/>
      <c r="I12" s="32"/>
      <c r="J12" s="31"/>
      <c r="K12" s="32"/>
      <c r="L12" s="27"/>
      <c r="M12" s="31"/>
      <c r="N12" s="36"/>
      <c r="O12" s="32"/>
      <c r="P12" s="31"/>
      <c r="Q12" s="32"/>
      <c r="R12" s="31"/>
      <c r="S12" s="32"/>
      <c r="T12" s="31"/>
      <c r="U12" s="32"/>
      <c r="V12" s="31"/>
      <c r="W12" s="32"/>
      <c r="X12" s="20"/>
      <c r="Y12" s="20"/>
      <c r="Z12" s="20"/>
      <c r="AA12" s="20"/>
      <c r="AB12" s="6"/>
      <c r="AC12" s="7"/>
      <c r="AD12" s="7"/>
      <c r="AE12" s="7"/>
      <c r="AF12" s="7"/>
    </row>
    <row r="13" spans="1:32" ht="216.6" customHeight="1">
      <c r="A13" s="19"/>
      <c r="B13" s="19"/>
      <c r="C13" s="34"/>
      <c r="D13" s="20"/>
      <c r="E13" s="8" t="s">
        <v>20</v>
      </c>
      <c r="F13" s="8" t="s">
        <v>20</v>
      </c>
      <c r="G13" s="8" t="s">
        <v>40</v>
      </c>
      <c r="H13" s="8" t="s">
        <v>21</v>
      </c>
      <c r="I13" s="8" t="s">
        <v>22</v>
      </c>
      <c r="J13" s="8" t="s">
        <v>20</v>
      </c>
      <c r="K13" s="8" t="s">
        <v>23</v>
      </c>
      <c r="L13" s="8" t="s">
        <v>20</v>
      </c>
      <c r="M13" s="8" t="s">
        <v>20</v>
      </c>
      <c r="N13" s="8" t="s">
        <v>24</v>
      </c>
      <c r="O13" s="8" t="s">
        <v>25</v>
      </c>
      <c r="P13" s="8" t="s">
        <v>24</v>
      </c>
      <c r="Q13" s="8" t="s">
        <v>25</v>
      </c>
      <c r="R13" s="8" t="s">
        <v>24</v>
      </c>
      <c r="S13" s="8" t="s">
        <v>25</v>
      </c>
      <c r="T13" s="8" t="s">
        <v>24</v>
      </c>
      <c r="U13" s="8" t="s">
        <v>25</v>
      </c>
      <c r="V13" s="8" t="s">
        <v>24</v>
      </c>
      <c r="W13" s="8" t="s">
        <v>25</v>
      </c>
      <c r="X13" s="8" t="s">
        <v>26</v>
      </c>
      <c r="Y13" s="8" t="s">
        <v>26</v>
      </c>
      <c r="Z13" s="8" t="s">
        <v>26</v>
      </c>
      <c r="AA13" s="8" t="s">
        <v>26</v>
      </c>
      <c r="AB13" s="6"/>
      <c r="AC13" s="7"/>
      <c r="AD13" s="7"/>
      <c r="AE13" s="7"/>
      <c r="AF13" s="7"/>
    </row>
    <row r="14" spans="1:32" ht="36.6" customHeight="1">
      <c r="A14" s="20"/>
      <c r="B14" s="20"/>
      <c r="C14" s="9" t="s">
        <v>27</v>
      </c>
      <c r="D14" s="10" t="s">
        <v>35</v>
      </c>
      <c r="E14" s="10" t="s">
        <v>27</v>
      </c>
      <c r="F14" s="10" t="s">
        <v>27</v>
      </c>
      <c r="G14" s="10" t="s">
        <v>35</v>
      </c>
      <c r="H14" s="10" t="s">
        <v>35</v>
      </c>
      <c r="I14" s="10" t="s">
        <v>35</v>
      </c>
      <c r="J14" s="10" t="s">
        <v>27</v>
      </c>
      <c r="K14" s="10" t="s">
        <v>35</v>
      </c>
      <c r="L14" s="9" t="s">
        <v>27</v>
      </c>
      <c r="M14" s="9" t="s">
        <v>27</v>
      </c>
      <c r="N14" s="9" t="s">
        <v>27</v>
      </c>
      <c r="O14" s="10" t="s">
        <v>35</v>
      </c>
      <c r="P14" s="11" t="s">
        <v>27</v>
      </c>
      <c r="Q14" s="10" t="s">
        <v>35</v>
      </c>
      <c r="R14" s="11" t="s">
        <v>27</v>
      </c>
      <c r="S14" s="10" t="s">
        <v>35</v>
      </c>
      <c r="T14" s="9" t="s">
        <v>27</v>
      </c>
      <c r="U14" s="10" t="s">
        <v>35</v>
      </c>
      <c r="V14" s="9" t="s">
        <v>27</v>
      </c>
      <c r="W14" s="10" t="s">
        <v>35</v>
      </c>
      <c r="X14" s="9" t="s">
        <v>27</v>
      </c>
      <c r="Y14" s="9" t="s">
        <v>27</v>
      </c>
      <c r="Z14" s="9" t="s">
        <v>27</v>
      </c>
      <c r="AA14" s="9" t="s">
        <v>27</v>
      </c>
      <c r="AB14" s="6"/>
      <c r="AC14" s="7"/>
      <c r="AD14" s="7"/>
      <c r="AE14" s="7"/>
      <c r="AF14" s="7"/>
    </row>
    <row r="15" spans="1:32" ht="114.75" customHeight="1">
      <c r="A15" s="9"/>
      <c r="B15" s="12" t="s">
        <v>30</v>
      </c>
      <c r="C15" s="5">
        <f>C16+C17+C18+C19</f>
        <v>120807.01999999999</v>
      </c>
      <c r="D15" s="5">
        <f>D16+D17+D18+D19</f>
        <v>6066575.7999999998</v>
      </c>
      <c r="E15" s="5">
        <f>E16+E17+E18+E19</f>
        <v>22213.21</v>
      </c>
      <c r="F15" s="5">
        <f>F16+F17+F18+F19</f>
        <v>22213.21</v>
      </c>
      <c r="G15" s="5">
        <f>G16+G17+G18+G19</f>
        <v>830146.39999999991</v>
      </c>
      <c r="H15" s="5">
        <f t="shared" ref="H15:AA15" si="0">SUM(H16:H19)</f>
        <v>0</v>
      </c>
      <c r="I15" s="5">
        <f t="shared" si="0"/>
        <v>0</v>
      </c>
      <c r="J15" s="5">
        <f t="shared" si="0"/>
        <v>0</v>
      </c>
      <c r="K15" s="5">
        <f t="shared" si="0"/>
        <v>0</v>
      </c>
      <c r="L15" s="5">
        <f t="shared" si="0"/>
        <v>0</v>
      </c>
      <c r="M15" s="5">
        <f t="shared" si="0"/>
        <v>98593.81</v>
      </c>
      <c r="N15" s="5">
        <f t="shared" si="0"/>
        <v>125315.17000000001</v>
      </c>
      <c r="O15" s="5">
        <f>SUM(O16:O19)</f>
        <v>5236429.4000000004</v>
      </c>
      <c r="P15" s="5">
        <f t="shared" si="0"/>
        <v>50778.44</v>
      </c>
      <c r="Q15" s="5">
        <f t="shared" si="0"/>
        <v>2595178.2000000002</v>
      </c>
      <c r="R15" s="5">
        <f t="shared" si="0"/>
        <v>72743.73000000001</v>
      </c>
      <c r="S15" s="5">
        <f t="shared" si="0"/>
        <v>2583476</v>
      </c>
      <c r="T15" s="5">
        <f t="shared" si="0"/>
        <v>1793</v>
      </c>
      <c r="U15" s="5">
        <f t="shared" si="0"/>
        <v>57775.199999999997</v>
      </c>
      <c r="V15" s="5">
        <f t="shared" si="0"/>
        <v>0</v>
      </c>
      <c r="W15" s="5">
        <f t="shared" si="0"/>
        <v>0</v>
      </c>
      <c r="X15" s="5">
        <f t="shared" si="0"/>
        <v>38520.75</v>
      </c>
      <c r="Y15" s="5">
        <f t="shared" si="0"/>
        <v>0</v>
      </c>
      <c r="Z15" s="5">
        <f t="shared" si="0"/>
        <v>0</v>
      </c>
      <c r="AA15" s="5">
        <f t="shared" si="0"/>
        <v>86794.42</v>
      </c>
      <c r="AB15" s="6"/>
      <c r="AC15" s="7"/>
      <c r="AD15" s="7"/>
      <c r="AE15" s="7"/>
      <c r="AF15" s="7"/>
    </row>
    <row r="16" spans="1:32" ht="55.5" customHeight="1">
      <c r="A16" s="9" t="s">
        <v>36</v>
      </c>
      <c r="B16" s="12" t="s">
        <v>32</v>
      </c>
      <c r="C16" s="5">
        <v>11789.43</v>
      </c>
      <c r="D16" s="5">
        <v>507109.6</v>
      </c>
      <c r="E16" s="5">
        <f>F16+J16+L16</f>
        <v>608.02</v>
      </c>
      <c r="F16" s="5">
        <v>608.02</v>
      </c>
      <c r="G16" s="5">
        <v>21864.400000000001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f>C16-E16</f>
        <v>11181.41</v>
      </c>
      <c r="N16" s="5">
        <f>P16+R16+T16+V16</f>
        <v>13916.599999999999</v>
      </c>
      <c r="O16" s="5">
        <f>Q16+S16+U16</f>
        <v>485245.2</v>
      </c>
      <c r="P16" s="5">
        <v>4075.2</v>
      </c>
      <c r="Q16" s="5">
        <v>146353.29999999999</v>
      </c>
      <c r="R16" s="5">
        <v>9658.4</v>
      </c>
      <c r="S16" s="5">
        <v>333407.90000000002</v>
      </c>
      <c r="T16" s="5">
        <v>183</v>
      </c>
      <c r="U16" s="5">
        <v>5484</v>
      </c>
      <c r="V16" s="5">
        <v>0</v>
      </c>
      <c r="W16" s="5">
        <v>0</v>
      </c>
      <c r="X16" s="5">
        <v>6328.3</v>
      </c>
      <c r="Y16" s="5">
        <v>0</v>
      </c>
      <c r="Z16" s="5">
        <v>0</v>
      </c>
      <c r="AA16" s="5">
        <v>7588.3</v>
      </c>
      <c r="AB16" s="13">
        <f>O16/N16</f>
        <v>34.868085595619625</v>
      </c>
      <c r="AC16" s="14">
        <f>U16/T16</f>
        <v>29.967213114754099</v>
      </c>
      <c r="AD16" s="14">
        <f>S16/R16</f>
        <v>34.519992959496399</v>
      </c>
      <c r="AE16" s="14">
        <f>Q16/P16</f>
        <v>35.913157636435024</v>
      </c>
      <c r="AF16" s="7">
        <f>G16/F16</f>
        <v>35.960001315746197</v>
      </c>
    </row>
    <row r="17" spans="1:32" ht="60" customHeight="1">
      <c r="A17" s="9" t="s">
        <v>37</v>
      </c>
      <c r="B17" s="12" t="s">
        <v>31</v>
      </c>
      <c r="C17" s="5">
        <v>34770.629999999997</v>
      </c>
      <c r="D17" s="5">
        <v>1792601.7</v>
      </c>
      <c r="E17" s="5">
        <f>F17+J17+L17</f>
        <v>4414.66</v>
      </c>
      <c r="F17" s="5">
        <v>4414.66</v>
      </c>
      <c r="G17" s="5">
        <v>202869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f>C17-E17</f>
        <v>30355.969999999998</v>
      </c>
      <c r="N17" s="5">
        <f>P17+R17+T17+V17</f>
        <v>39191.82</v>
      </c>
      <c r="O17" s="5">
        <f>Q17+S17+U17</f>
        <v>1589732.7000000002</v>
      </c>
      <c r="P17" s="5">
        <v>17881.400000000001</v>
      </c>
      <c r="Q17" s="5">
        <v>776200.7</v>
      </c>
      <c r="R17" s="5">
        <v>19861.419999999998</v>
      </c>
      <c r="S17" s="5">
        <v>766469.9</v>
      </c>
      <c r="T17" s="5">
        <v>1449</v>
      </c>
      <c r="U17" s="5">
        <v>47062.1</v>
      </c>
      <c r="V17" s="5">
        <v>0</v>
      </c>
      <c r="W17" s="5">
        <v>0</v>
      </c>
      <c r="X17" s="5">
        <v>12935.1</v>
      </c>
      <c r="Y17" s="5">
        <v>0</v>
      </c>
      <c r="Z17" s="5">
        <v>0</v>
      </c>
      <c r="AA17" s="5">
        <v>26256.720000000001</v>
      </c>
      <c r="AB17" s="13">
        <f t="shared" ref="AB17:AB19" si="1">O17/N17</f>
        <v>40.562870007057597</v>
      </c>
      <c r="AC17" s="14">
        <f t="shared" ref="AC17:AC18" si="2">U17/T17</f>
        <v>32.479020013802625</v>
      </c>
      <c r="AD17" s="14">
        <f t="shared" ref="AD17:AD19" si="3">S17/R17</f>
        <v>38.590891285718747</v>
      </c>
      <c r="AE17" s="14">
        <f t="shared" ref="AE17:AE19" si="4">Q17/P17</f>
        <v>43.408273401411513</v>
      </c>
      <c r="AF17" s="7">
        <f t="shared" ref="AF17:AF19" si="5">G17/F17</f>
        <v>45.953482261374603</v>
      </c>
    </row>
    <row r="18" spans="1:32" ht="69.75">
      <c r="A18" s="9" t="s">
        <v>38</v>
      </c>
      <c r="B18" s="12" t="s">
        <v>33</v>
      </c>
      <c r="C18" s="5">
        <v>16855.45</v>
      </c>
      <c r="D18" s="5">
        <v>739147.4</v>
      </c>
      <c r="E18" s="5">
        <f>F18+J18+L18</f>
        <v>935.26</v>
      </c>
      <c r="F18" s="5">
        <v>935.26</v>
      </c>
      <c r="G18" s="5">
        <v>32292.400000000001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f t="shared" ref="M18" si="6">C18-E18</f>
        <v>15920.19</v>
      </c>
      <c r="N18" s="5">
        <f t="shared" ref="N18" si="7">P18+R18+T18+V18</f>
        <v>20962.400000000001</v>
      </c>
      <c r="O18" s="5">
        <f t="shared" ref="O18:O19" si="8">Q18+S18+U18</f>
        <v>706854.99999999988</v>
      </c>
      <c r="P18" s="5">
        <v>17352</v>
      </c>
      <c r="Q18" s="5">
        <v>588288.69999999995</v>
      </c>
      <c r="R18" s="5">
        <v>3449.4</v>
      </c>
      <c r="S18" s="5">
        <v>113337.2</v>
      </c>
      <c r="T18" s="5">
        <v>161</v>
      </c>
      <c r="U18" s="5">
        <v>5229.1000000000004</v>
      </c>
      <c r="V18" s="5">
        <v>0</v>
      </c>
      <c r="W18" s="5">
        <v>0</v>
      </c>
      <c r="X18" s="5">
        <v>5978.7</v>
      </c>
      <c r="Y18" s="5">
        <v>0</v>
      </c>
      <c r="Z18" s="5">
        <v>0</v>
      </c>
      <c r="AA18" s="5">
        <v>14983.7</v>
      </c>
      <c r="AB18" s="13">
        <f t="shared" si="1"/>
        <v>33.720137007212905</v>
      </c>
      <c r="AC18" s="14">
        <f t="shared" si="2"/>
        <v>32.478881987577644</v>
      </c>
      <c r="AD18" s="14">
        <f t="shared" si="3"/>
        <v>32.857076593030669</v>
      </c>
      <c r="AE18" s="14">
        <f t="shared" si="4"/>
        <v>33.903221530659287</v>
      </c>
      <c r="AF18" s="7">
        <f t="shared" si="5"/>
        <v>34.527724910720018</v>
      </c>
    </row>
    <row r="19" spans="1:32" ht="61.5" customHeight="1">
      <c r="A19" s="9" t="s">
        <v>39</v>
      </c>
      <c r="B19" s="12" t="s">
        <v>34</v>
      </c>
      <c r="C19" s="5">
        <v>57391.51</v>
      </c>
      <c r="D19" s="5">
        <v>3027717.1</v>
      </c>
      <c r="E19" s="5">
        <v>16255.27</v>
      </c>
      <c r="F19" s="5">
        <v>16255.27</v>
      </c>
      <c r="G19" s="5">
        <v>573120.6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f>C19-E19</f>
        <v>41136.240000000005</v>
      </c>
      <c r="N19" s="5">
        <f>P19+R19+T19+V19</f>
        <v>51244.350000000006</v>
      </c>
      <c r="O19" s="5">
        <f t="shared" si="8"/>
        <v>2454596.5</v>
      </c>
      <c r="P19" s="5">
        <v>11469.84</v>
      </c>
      <c r="Q19" s="5">
        <f>497949.8+574658+11727.7</f>
        <v>1084335.5</v>
      </c>
      <c r="R19" s="5">
        <v>39774.51</v>
      </c>
      <c r="S19" s="5">
        <v>1370261</v>
      </c>
      <c r="T19" s="5">
        <v>0</v>
      </c>
      <c r="U19" s="5">
        <v>0</v>
      </c>
      <c r="V19" s="5">
        <v>0</v>
      </c>
      <c r="W19" s="5">
        <v>0</v>
      </c>
      <c r="X19" s="5">
        <v>13278.65</v>
      </c>
      <c r="Y19" s="5">
        <v>0</v>
      </c>
      <c r="Z19" s="5">
        <v>0</v>
      </c>
      <c r="AA19" s="5">
        <v>37965.699999999997</v>
      </c>
      <c r="AB19" s="13">
        <f t="shared" si="1"/>
        <v>47.89984651966509</v>
      </c>
      <c r="AC19" s="14" t="e">
        <f>U19/T19</f>
        <v>#DIV/0!</v>
      </c>
      <c r="AD19" s="14">
        <f t="shared" si="3"/>
        <v>34.450732391172131</v>
      </c>
      <c r="AE19" s="14">
        <f t="shared" si="4"/>
        <v>94.537979605644011</v>
      </c>
      <c r="AF19" s="7">
        <f t="shared" si="5"/>
        <v>35.25752571319947</v>
      </c>
    </row>
    <row r="20" spans="1:32" ht="50.25" customHeight="1">
      <c r="A20" s="24" t="s">
        <v>43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</row>
    <row r="21" spans="1:32" ht="50.2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1:32" ht="15.75" customHeight="1">
      <c r="A22" s="37" t="s">
        <v>45</v>
      </c>
      <c r="B22" s="37"/>
      <c r="C22" s="37"/>
      <c r="D22" s="37"/>
      <c r="E22" s="37"/>
      <c r="F22" s="3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32" ht="155.25" customHeight="1">
      <c r="A23" s="37"/>
      <c r="B23" s="37"/>
      <c r="C23" s="37"/>
      <c r="D23" s="37"/>
      <c r="E23" s="37"/>
      <c r="F23" s="3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39" t="s">
        <v>44</v>
      </c>
      <c r="Z23" s="40"/>
      <c r="AA23" s="39"/>
    </row>
    <row r="24" spans="1:32" ht="160.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</row>
    <row r="25" spans="1:32" ht="15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</row>
    <row r="26" spans="1:32">
      <c r="A26" s="15"/>
      <c r="B26" s="15"/>
    </row>
  </sheetData>
  <sheetProtection formatCells="0" formatColumns="0" formatRows="0" insertColumns="0" insertRows="0" insertHyperlinks="0" deleteColumns="0" deleteRows="0" sort="0" autoFilter="0" pivotTables="0"/>
  <mergeCells count="33">
    <mergeCell ref="Y3:AA3"/>
    <mergeCell ref="Y6:AA6"/>
    <mergeCell ref="A22:F23"/>
    <mergeCell ref="Y23:AA23"/>
    <mergeCell ref="Z1:AA1"/>
    <mergeCell ref="Y2:AA2"/>
    <mergeCell ref="Y4:AA4"/>
    <mergeCell ref="Y5:AA5"/>
    <mergeCell ref="P9:W9"/>
    <mergeCell ref="X9:AA9"/>
    <mergeCell ref="M8:AA8"/>
    <mergeCell ref="M9:O12"/>
    <mergeCell ref="R11:S12"/>
    <mergeCell ref="T11:U12"/>
    <mergeCell ref="R10:U10"/>
    <mergeCell ref="Y10:Y12"/>
    <mergeCell ref="A7:AA7"/>
    <mergeCell ref="D8:D13"/>
    <mergeCell ref="E8:L8"/>
    <mergeCell ref="A8:A14"/>
    <mergeCell ref="A20:AA20"/>
    <mergeCell ref="E9:E12"/>
    <mergeCell ref="F9:L9"/>
    <mergeCell ref="Z10:Z12"/>
    <mergeCell ref="AA10:AA12"/>
    <mergeCell ref="B8:B14"/>
    <mergeCell ref="V10:W12"/>
    <mergeCell ref="X10:X12"/>
    <mergeCell ref="J10:K12"/>
    <mergeCell ref="L10:L12"/>
    <mergeCell ref="P10:Q12"/>
    <mergeCell ref="C8:C13"/>
    <mergeCell ref="F10:I12"/>
  </mergeCells>
  <printOptions horizontalCentered="1"/>
  <pageMargins left="0.70866141732283472" right="0.70866141732283472" top="1.1417322834645669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4 к Программе</vt:lpstr>
      <vt:lpstr>'Приложение № 4 к Программе'!Область_печати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Халилова</cp:lastModifiedBy>
  <cp:lastPrinted>2022-08-22T11:43:30Z</cp:lastPrinted>
  <dcterms:created xsi:type="dcterms:W3CDTF">2012-12-13T11:50:40Z</dcterms:created>
  <dcterms:modified xsi:type="dcterms:W3CDTF">2022-08-24T13:05:28Z</dcterms:modified>
  <cp:category>Формы</cp:category>
</cp:coreProperties>
</file>