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2" sheetId="2" r:id="rId2"/>
    <sheet name="Лист3" sheetId="3" r:id="rId3"/>
  </sheets>
  <definedNames>
    <definedName name="_xlnm.Print_Titles" localSheetId="1">Лист2!$5:$5</definedName>
  </definedNames>
  <calcPr calcId="124519"/>
</workbook>
</file>

<file path=xl/calcChain.xml><?xml version="1.0" encoding="utf-8"?>
<calcChain xmlns="http://schemas.openxmlformats.org/spreadsheetml/2006/main">
  <c r="E30" i="2"/>
  <c r="G8"/>
  <c r="G10"/>
  <c r="G11"/>
  <c r="G13"/>
  <c r="G14"/>
  <c r="G15"/>
  <c r="G16"/>
  <c r="G17"/>
  <c r="G19"/>
  <c r="G21"/>
  <c r="G22"/>
  <c r="G23"/>
  <c r="G26"/>
  <c r="G28"/>
  <c r="G31"/>
  <c r="G33"/>
  <c r="G34"/>
  <c r="G36"/>
  <c r="F10"/>
  <c r="F11"/>
  <c r="F13"/>
  <c r="F14"/>
  <c r="F15"/>
  <c r="F16"/>
  <c r="F17"/>
  <c r="F19"/>
  <c r="F21"/>
  <c r="F22"/>
  <c r="F23"/>
  <c r="F26"/>
  <c r="F28"/>
  <c r="F31"/>
  <c r="F33"/>
  <c r="F34"/>
  <c r="F35"/>
  <c r="F36"/>
  <c r="E25"/>
  <c r="D30"/>
  <c r="G30" s="1"/>
  <c r="F40"/>
  <c r="G40"/>
  <c r="F41"/>
  <c r="G41"/>
  <c r="F42"/>
  <c r="G42"/>
  <c r="F43"/>
  <c r="G43"/>
  <c r="F44"/>
  <c r="G44"/>
  <c r="F45"/>
  <c r="G45"/>
  <c r="F46"/>
  <c r="G46"/>
  <c r="F47"/>
  <c r="G47"/>
  <c r="F48"/>
  <c r="G48"/>
  <c r="F49"/>
  <c r="G49"/>
  <c r="F50"/>
  <c r="G50"/>
  <c r="F51"/>
  <c r="G51"/>
  <c r="F52"/>
  <c r="G52"/>
  <c r="F53"/>
  <c r="G53"/>
  <c r="F54"/>
  <c r="G54"/>
  <c r="F55"/>
  <c r="G55"/>
  <c r="F56"/>
  <c r="G56"/>
  <c r="F57"/>
  <c r="G57"/>
  <c r="F58"/>
  <c r="G58"/>
  <c r="F59"/>
  <c r="G59"/>
  <c r="F60"/>
  <c r="G60"/>
  <c r="F61"/>
  <c r="G61"/>
  <c r="F62"/>
  <c r="F63"/>
  <c r="G63"/>
  <c r="F64"/>
  <c r="G64"/>
  <c r="F65"/>
  <c r="G65"/>
  <c r="F66"/>
  <c r="G66"/>
  <c r="F67"/>
  <c r="G67"/>
  <c r="F68"/>
  <c r="G68"/>
  <c r="F69"/>
  <c r="G69"/>
  <c r="G71"/>
  <c r="E39"/>
  <c r="E70"/>
  <c r="G70" s="1"/>
  <c r="D70"/>
  <c r="D39"/>
  <c r="C39"/>
  <c r="C38" s="1"/>
  <c r="E38" l="1"/>
  <c r="D38"/>
  <c r="G39"/>
  <c r="F39"/>
  <c r="F38"/>
  <c r="G38" l="1"/>
  <c r="E32"/>
  <c r="D32"/>
  <c r="C32"/>
  <c r="D29"/>
  <c r="C30"/>
  <c r="E27"/>
  <c r="D27"/>
  <c r="C27"/>
  <c r="D25"/>
  <c r="G25" s="1"/>
  <c r="C25"/>
  <c r="F25" s="1"/>
  <c r="E20"/>
  <c r="D20"/>
  <c r="C20"/>
  <c r="E12"/>
  <c r="D12"/>
  <c r="C12"/>
  <c r="E9"/>
  <c r="D9"/>
  <c r="C9"/>
  <c r="F8"/>
  <c r="E7"/>
  <c r="D7"/>
  <c r="C7"/>
  <c r="F32" l="1"/>
  <c r="C29"/>
  <c r="F30"/>
  <c r="F27"/>
  <c r="F12"/>
  <c r="F9"/>
  <c r="G32"/>
  <c r="G27"/>
  <c r="E18"/>
  <c r="F20"/>
  <c r="G20"/>
  <c r="G12"/>
  <c r="G9"/>
  <c r="D18"/>
  <c r="D6" s="1"/>
  <c r="C18"/>
  <c r="C6" s="1"/>
  <c r="E29"/>
  <c r="F29" s="1"/>
  <c r="G7"/>
  <c r="F7"/>
  <c r="E6" l="1"/>
  <c r="F6" s="1"/>
  <c r="G6"/>
  <c r="F18"/>
  <c r="G29"/>
  <c r="G18"/>
  <c r="D72"/>
  <c r="E72" l="1"/>
  <c r="G72" s="1"/>
  <c r="C72" l="1"/>
  <c r="F72" s="1"/>
</calcChain>
</file>

<file path=xl/sharedStrings.xml><?xml version="1.0" encoding="utf-8"?>
<sst xmlns="http://schemas.openxmlformats.org/spreadsheetml/2006/main" count="147" uniqueCount="147">
  <si>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</si>
  <si>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</si>
  <si>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</si>
  <si>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</si>
  <si>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</si>
  <si>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</si>
  <si>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</si>
  <si>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</si>
  <si>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</si>
  <si>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</si>
  <si>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</si>
  <si>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</si>
  <si>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1 06 00000 00 0000 000</t>
  </si>
  <si>
    <t>НАЛОГИ НА ИМУЩЕСТВО</t>
  </si>
  <si>
    <t>1 06 01020 04 0000 110</t>
  </si>
  <si>
    <t>Налог на имущество физических лиц, взимаемый  по ставкам, применяемым к объектам налогообложения, расположенным в границах городских округов</t>
  </si>
  <si>
    <t>1 06 06000 00 0000 110</t>
  </si>
  <si>
    <t xml:space="preserve">Земельный налог </t>
  </si>
  <si>
    <t>1 08 00000 00 0000 000</t>
  </si>
  <si>
    <t>ГОСУДАРСТВЕННАЯ ПОШЛИНА</t>
  </si>
  <si>
    <t>1 09 00000 00 0000 000</t>
  </si>
  <si>
    <t>ЗАДОЛЖЕННОСТЬ И ПЕРЕРАСЧЕТЫ ПО ОТМЕНЕННЫМ НАЛОГАМ, СБОРАМ И ИНЫМ ОБЯЗАТЕЛЬНЫМ ПЛАТЕЖАМ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</si>
  <si>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</si>
  <si>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</si>
  <si>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</si>
  <si>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</t>
  </si>
  <si>
    <t>1 11 05024 04 0000 120</t>
  </si>
  <si>
    <t>1 11 05034 04 0000 120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</si>
  <si>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</si>
  <si>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</si>
  <si>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1 11 09044 04 0000 120</t>
  </si>
  <si>
    <t>1 11 09044 04 0001 120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</si>
  <si>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</si>
  <si>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</si>
  <si>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</si>
  <si>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</si>
  <si>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</si>
  <si>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И КОМПЕНСАЦИИ ЗАТРАТ ГОСУДАРСТВА</t>
  </si>
  <si>
    <t>1 13 03040 04 0000 130</t>
  </si>
  <si>
    <t>Прочие доходы от оказания платных услуг получателями средств бюджетов городских округов и компенсации затрат бюджетов городских округов, из них:</t>
  </si>
  <si>
    <t>1 13 03040 04 0100 130</t>
  </si>
  <si>
    <t>Доходы, полученные бюджетными учреждениями города от приносящей доход деятельности</t>
  </si>
  <si>
    <t>1 14 00000 00 0000 000</t>
  </si>
  <si>
    <t>ДОХОДЫ ОТ ПРОДАЖИ МАТЕРИАЛЬНЫХ И НЕМАТЕРИАЛЬНЫХ АКТИВОВ, в том числе:</t>
  </si>
  <si>
    <t>1 14 02030 04 0000 410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</si>
  <si>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</si>
  <si>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</si>
  <si>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</si>
  <si>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</si>
  <si>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</si>
  <si>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</si>
  <si>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</si>
  <si>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2 02 01001 04 0001 151</t>
  </si>
  <si>
    <t>Дотация на выравнивание бюджетной обеспеченности поселений области</t>
  </si>
  <si>
    <t>2 02 02999 04 0016 151</t>
  </si>
  <si>
    <t>2 02 02999 04 0017 151</t>
  </si>
  <si>
    <t>2 02 02999 04 0018 151</t>
  </si>
  <si>
    <t>2 02 03021 04 0000 151</t>
  </si>
  <si>
    <t>2 02 03024 04 0001 151</t>
  </si>
  <si>
    <t>2 02 03024 04 0003 151</t>
  </si>
  <si>
    <t>2 02 03024 04 0004 151</t>
  </si>
  <si>
    <t>2 02 03024 04 0009 151</t>
  </si>
  <si>
    <t>2 02 03024 04 0010 151</t>
  </si>
  <si>
    <t>2 02 03024 04 0011 151</t>
  </si>
  <si>
    <t>2 02 03024 04 0012 151</t>
  </si>
  <si>
    <t>2 02 03024 04 0013 151</t>
  </si>
  <si>
    <t>Субвенция на осуществление органами местного самоуправления государственных полномочий на организацию денежных выплат медицинскому персоналу фельдшерско-акушерских пунктов, врачам, фельдшерам и медицинским сестрам скорой медицинской помощи</t>
  </si>
  <si>
    <t>2 02 03055 04 0000 151</t>
  </si>
  <si>
    <t>Субвенция на осуществление органами местного самоуправления государственных полномочий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</si>
  <si>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ВСЕГО ДОХОДОВ:</t>
  </si>
  <si>
    <t>Код</t>
  </si>
  <si>
    <t>Наименование</t>
  </si>
  <si>
    <t>тыс. руб.</t>
  </si>
  <si>
    <t xml:space="preserve">% исполнения </t>
  </si>
  <si>
    <t>Прочие поступления от использования имущества, находящегося в собственности  городских округов (плата за наем муниципальных жилых помещений)</t>
  </si>
  <si>
    <t>ВОЗВРАТ ОСТАТКОВ СУБСИДИЙ, СУБВЕНЦИЙ И ИНЫХ МЕЖБЮДЖЕТНЫХ ТРАНСФЕРТОВ, ИМЕЮЩИХ ЦЕЛЕВОЕ НАЗНАЧЕНИЕ, ПРОШЛЫХ ЛЕТ</t>
  </si>
  <si>
    <t>1 11 05000 00 0000 120</t>
  </si>
  <si>
    <t>2 02 03024 04 0008 151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</si>
  <si>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</si>
  <si>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1 11 01040 04 0000 120</t>
  </si>
  <si>
    <t>1 14 06024 04 0000 430</t>
  </si>
  <si>
    <t>Председатель комитета по финансам</t>
  </si>
  <si>
    <t>А.И. Никитин</t>
  </si>
  <si>
    <t>1 06 04000 02 0000 110</t>
  </si>
  <si>
    <t>Транспортный налог</t>
  </si>
  <si>
    <t>Исполнено</t>
  </si>
  <si>
    <t>2 02 01003 04 0000 151</t>
  </si>
  <si>
    <t>Дотация на поддержку мер по обеспечению сбалансированности бюджетов</t>
  </si>
  <si>
    <t>2 02 02999 04 0030 151</t>
  </si>
  <si>
    <t>Субвенции на реализацию основных общеобразовательных программ в части финансирования расходов на ежемесячное денежное вознаграждение за классное руководство</t>
  </si>
  <si>
    <t>2 02 03024 04 0015 151</t>
  </si>
  <si>
    <t>Субвенция на осуществление органами местного самоуправления отдельных государственных полномочий по государственному управлению охраной труда</t>
  </si>
  <si>
    <t>2 02 03024 04 0014 151</t>
  </si>
  <si>
    <t>2 02 03024 04 0016 151</t>
  </si>
  <si>
    <t>2 02 03024 04 0017 151</t>
  </si>
  <si>
    <t>2 02 03024 04 0018 151</t>
  </si>
  <si>
    <t>2 02 04025 04 0000 151</t>
  </si>
  <si>
    <t xml:space="preserve">Межбюджетные трансферты на комплектование книжных фондов библиотек муниципальных образований </t>
  </si>
  <si>
    <t>2 02 04999 04 0007 151</t>
  </si>
  <si>
    <t>Иные межбюджетные трансферты на комплектование книжных фондов библиотек муниципальных образований области за счет средств областного бюджета</t>
  </si>
  <si>
    <t xml:space="preserve">администрации муниципального образования </t>
  </si>
  <si>
    <t>"Город Саратов"</t>
  </si>
  <si>
    <t>Анализ исполнения доходной части бюджета муниципального образования "Город Саратов" на 01.04.2011 года</t>
  </si>
  <si>
    <t>Кассовый план 
1 квартала  2011 года</t>
  </si>
  <si>
    <t>Уточнённый кассовый план 
1 квартала  2011 года</t>
  </si>
  <si>
    <t>к  кассовому плану 
1 квартала  2011 года</t>
  </si>
  <si>
    <t>к уточненному кассовому плану 
1 квартала  2011 года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</si>
  <si>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</si>
  <si>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</si>
  <si>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</si>
  <si>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2 02 02116 04 0000 151</t>
  </si>
  <si>
    <t>Субсидия на капитальный ремонт и ремонт автомобильных дорог общего пользования административных центров субъектов Российской Федерации</t>
  </si>
  <si>
    <t>2 02 02137 04 0000 151</t>
  </si>
  <si>
    <r>
      <t>Субсидия на капитальный ремонт и ремонт дворовых территорий многоквартирных домов, проездов к дворовым территориям многоквартирных домов</t>
    </r>
    <r>
      <rPr>
        <sz val="14"/>
        <color theme="1"/>
        <rFont val="Calibri"/>
        <family val="2"/>
        <charset val="204"/>
        <scheme val="minor"/>
      </rPr>
      <t xml:space="preserve"> </t>
    </r>
    <r>
      <rPr>
        <sz val="14"/>
        <color theme="1"/>
        <rFont val="Times New Roman"/>
        <family val="1"/>
        <charset val="204"/>
      </rPr>
      <t>административных центров субъектов Российской Федерации и административных центров муниципальных районов Московской и Ленинградской областей</t>
    </r>
  </si>
  <si>
    <t xml:space="preserve">Субсидия на возмещение стоимости питания обучающихся, посещающих группы продленного дня в муниципальных общеобразовательных учреждениях, в соответствии с Законом Саратовской области «Об образовании» </t>
  </si>
  <si>
    <t xml:space="preserve">Субсидия на возмещение стоимости питания обучающихся в муниципальных общеобразовательных учреждениях в соответствии с Законом Саратовской  области «Об образовании» </t>
  </si>
  <si>
    <t>Субсидия на возмещение содержания воспитанников в муниципальных образовательных учреждениях, реализующих основную общеобразовательную программу дошкольного образования, в соответствии с Законом Саратовской области «Об образовании»</t>
  </si>
  <si>
    <t xml:space="preserve">Субсидия на возмещение части стоимости молока для питания обучающихся 1-4 классов в муниципальных общеобразовательных учреждениях в соответствии с Законом Саратовской области «Об образовании» </t>
  </si>
  <si>
    <t>2 02 03002 04 0000 151</t>
  </si>
  <si>
    <t>Субвенция на осуществление полномочий по подготовке проведения статистических переписей</t>
  </si>
  <si>
    <t>Субвенция на реализацию основных общеобразовательных программ в части финансирования расходов на оплату труда работников общеобразовательных учреждений,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расходов, осуществляемых из местных бюджетов)</t>
  </si>
  <si>
    <t>Субвенция на осуществление органами местного самоуправления государственных полномочий по исполнению функций комиссий по делам несовершеннолетних и защите их прав</t>
  </si>
  <si>
    <t>Субвенция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 области кассовых выплат получателям средств областного бюджета, расположенным на территориях муниципальных образований области</t>
  </si>
  <si>
    <t>Субвенция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</si>
  <si>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Субвенция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</t>
  </si>
  <si>
    <t>Субвенция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</si>
  <si>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>Субвенция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</si>
  <si>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>Субвенция на осуществление органами местного самоуправления государственных полномочий на организацию предоставления компенсации части родительской платы и расходы по оплате услуг почтовой связи и банковских услуг, оказываемых банками, по выплате за содержание ребенка в муниципальных образовательных организациях, реализующих основную общеобразовательную программу дошкольного образования</t>
  </si>
  <si>
    <t>Субвенция на компенсацию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</si>
  <si>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 xml:space="preserve">Субвенция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</t>
  </si>
  <si>
    <t xml:space="preserve">Субвенция на осуществление органами местного самоуправления государственных полномочий по предоставлению гражданам социальных выплат на проведение в жилых помещениях капитального ремонта и (или) работ, направленных на повышение уровня обеспеченности их коммунальными услугами </t>
  </si>
  <si>
    <t>Субвенция на осуществление органами местного самоуправления государственных полномочий по организации предоставления гражданам социальных выплат на проведение в жилых помещениях капитального ремонта и (или) работ, направленных на повышение уровня обеспеченности их коммунальными услугами</t>
  </si>
  <si>
    <t>2 02 03024 04 0022 151</t>
  </si>
  <si>
    <t>Субвенция на осуществление органами местного самоуправления государственных полномочий по предоставлению мер социальной поддержки в виде денежных выплат отдельным категориям работников муниципальных образовательных учреждений, реализующих основную общеобразовательную программу дошкольного образования</t>
  </si>
  <si>
    <t>2 02 03024 04 0023 151</t>
  </si>
  <si>
    <t>Субвенция на осуществление органами местного самоуправления государственных полномочий по организации предоставления денежных выплат отдельным категориям работников муниципальных образовательных учреждений, реализующих основную общеобразовательную программу дошкольного образования</t>
  </si>
  <si>
    <t>2 02 04999 04 0008 151</t>
  </si>
  <si>
    <t>Иные межбюджетные трансферты на погашение кредиторской задолженности за выполненные в 2010 году объемы работ по повышению энергоэффективности на энергоемких объектах и в системах теплоснабжения организаций коммунального комплекса и бюджетных учреждений</t>
  </si>
  <si>
    <t>2 19 00000 00 0000 000</t>
  </si>
  <si>
    <t>2 19 04000 04 0000 151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</si>
  <si>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</si>
  <si>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</si>
  <si>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</si>
  <si>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</si>
  <si>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из них: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</si>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</sst>
</file>

<file path=xl/styles.xml><?xml version="1.0" encoding="utf-8"?>
<styleSheet xmlns="http://schemas.openxmlformats.org/spreadsheetml/2006/main">
  <numFmts count="2">
    <numFmt numFmtId="164" formatCode="#,##0.0_ ;[Red]\-#,##0.0\ "/>
    <numFmt numFmtId="165" formatCode="#,##0.0_р_.;[Red]\-#,##0.0_р_."/>
  </numFmts>
  <fonts count="1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NewRomanPSMT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37">
    <xf numFmtId="0" fontId="0" fillId="0" borderId="0" xfId="0"/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right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vertical="top" wrapText="1"/>
    </xf>
    <xf numFmtId="165" fontId="4" fillId="0" borderId="0" xfId="0" applyNumberFormat="1" applyFont="1" applyAlignment="1" applyProtection="1">
      <alignment horizontal="left" vertical="center"/>
      <protection hidden="1"/>
    </xf>
    <xf numFmtId="0" fontId="5" fillId="0" borderId="0" xfId="0" applyFont="1" applyFill="1" applyBorder="1"/>
    <xf numFmtId="165" fontId="4" fillId="0" borderId="0" xfId="0" applyNumberFormat="1" applyFont="1" applyAlignment="1" applyProtection="1">
      <alignment horizontal="right" vertical="center"/>
      <protection hidden="1"/>
    </xf>
    <xf numFmtId="164" fontId="2" fillId="2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centerContinuous" vertical="center" wrapText="1"/>
    </xf>
    <xf numFmtId="0" fontId="1" fillId="0" borderId="2" xfId="0" applyFont="1" applyFill="1" applyBorder="1" applyAlignment="1">
      <alignment horizontal="centerContinuous" vertical="center" wrapText="1"/>
    </xf>
    <xf numFmtId="0" fontId="1" fillId="0" borderId="3" xfId="0" applyFont="1" applyFill="1" applyBorder="1"/>
    <xf numFmtId="0" fontId="2" fillId="0" borderId="3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right" wrapText="1"/>
    </xf>
    <xf numFmtId="164" fontId="2" fillId="2" borderId="4" xfId="0" applyNumberFormat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6" fillId="2" borderId="1" xfId="0" applyFont="1" applyFill="1" applyBorder="1"/>
    <xf numFmtId="164" fontId="2" fillId="2" borderId="1" xfId="0" applyNumberFormat="1" applyFont="1" applyFill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_________Microsoft_Office_Word1.docx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  <legacyDrawing r:id="rId2"/>
  <oleObjects>
    <oleObject progId="Word.Document.12" shapeId="1025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6"/>
  <sheetViews>
    <sheetView tabSelected="1" topLeftCell="A70" zoomScale="86" zoomScaleNormal="86" zoomScaleSheetLayoutView="70" workbookViewId="0">
      <selection activeCell="H64" sqref="H64"/>
    </sheetView>
  </sheetViews>
  <sheetFormatPr defaultRowHeight="15"/>
  <cols>
    <col min="1" max="1" width="31" style="4" customWidth="1"/>
    <col min="2" max="2" width="52" style="4" customWidth="1"/>
    <col min="3" max="5" width="16.7109375" style="4" customWidth="1"/>
    <col min="6" max="6" width="15.7109375" style="4" customWidth="1"/>
    <col min="7" max="7" width="16.140625" style="4" customWidth="1"/>
    <col min="8" max="16384" width="9.140625" style="4"/>
  </cols>
  <sheetData>
    <row r="1" spans="1:7" ht="69" customHeight="1">
      <c r="A1" s="34" t="s">
        <v>102</v>
      </c>
      <c r="B1" s="34"/>
      <c r="C1" s="34"/>
      <c r="D1" s="34"/>
      <c r="E1" s="34"/>
      <c r="F1" s="34"/>
      <c r="G1" s="34"/>
    </row>
    <row r="2" spans="1:7" ht="24.75" customHeight="1">
      <c r="A2" s="14"/>
      <c r="B2" s="14"/>
      <c r="C2" s="14"/>
      <c r="D2" s="14"/>
      <c r="E2" s="14"/>
      <c r="F2" s="14"/>
      <c r="G2" s="15" t="s">
        <v>72</v>
      </c>
    </row>
    <row r="3" spans="1:7" ht="18.75" customHeight="1">
      <c r="A3" s="35" t="s">
        <v>70</v>
      </c>
      <c r="B3" s="35" t="s">
        <v>71</v>
      </c>
      <c r="C3" s="35" t="s">
        <v>103</v>
      </c>
      <c r="D3" s="35" t="s">
        <v>104</v>
      </c>
      <c r="E3" s="35" t="s">
        <v>85</v>
      </c>
      <c r="F3" s="12" t="s">
        <v>73</v>
      </c>
      <c r="G3" s="13"/>
    </row>
    <row r="4" spans="1:7" ht="118.5" customHeight="1">
      <c r="A4" s="36"/>
      <c r="B4" s="36"/>
      <c r="C4" s="36"/>
      <c r="D4" s="36"/>
      <c r="E4" s="36"/>
      <c r="F4" s="16" t="s">
        <v>105</v>
      </c>
      <c r="G4" s="16" t="s">
        <v>106</v>
      </c>
    </row>
    <row r="5" spans="1:7" ht="19.5" customHeight="1">
      <c r="A5" s="1">
        <v>1</v>
      </c>
      <c r="B5" s="1">
        <v>2</v>
      </c>
      <c r="C5" s="1">
        <v>3</v>
      </c>
      <c r="D5" s="1">
        <v>4</v>
      </c>
      <c r="E5" s="1">
        <v>5</v>
      </c>
      <c r="F5" s="2">
        <v>6</v>
      </c>
      <c r="G5" s="2">
        <v>7</v>
      </c>
    </row>
    <row r="6" spans="1:7" s="27" customFormat="1" ht="39" customHeight="1">
      <c r="A6" s="25" t="s">
        <v>0</v>
      </c>
      <c r="B6" s="26" t="s">
        <v>1</v>
      </c>
      <c r="C6" s="10">
        <f t="shared" ref="C6:D6" si="0">C7+C9+C12+C16+C17+C18+C27+C29+C32+C36+C37</f>
        <v>1574003.6999999997</v>
      </c>
      <c r="D6" s="10">
        <f t="shared" si="0"/>
        <v>1636077.6999999997</v>
      </c>
      <c r="E6" s="10">
        <f>E7+E9+E12+E16+E17+E18+E27+E29+E32+E36+E37</f>
        <v>1698915.8</v>
      </c>
      <c r="F6" s="10">
        <f t="shared" ref="F6:F36" si="1">E6/C6*100</f>
        <v>107.93594703748157</v>
      </c>
      <c r="G6" s="10">
        <f t="shared" ref="G6:G36" si="2">E6/D6*100</f>
        <v>103.84077724425926</v>
      </c>
    </row>
    <row r="7" spans="1:7" s="27" customFormat="1" ht="18.75" customHeight="1">
      <c r="A7" s="25" t="s">
        <v>2</v>
      </c>
      <c r="B7" s="26" t="s">
        <v>3</v>
      </c>
      <c r="C7" s="10">
        <f>C8</f>
        <v>732318.9</v>
      </c>
      <c r="D7" s="10">
        <f t="shared" ref="D7:E7" si="3">D8</f>
        <v>793318.9</v>
      </c>
      <c r="E7" s="10">
        <f t="shared" si="3"/>
        <v>793437.9</v>
      </c>
      <c r="F7" s="10">
        <f t="shared" si="1"/>
        <v>108.34595420110008</v>
      </c>
      <c r="G7" s="10">
        <f t="shared" si="2"/>
        <v>100.01500027290413</v>
      </c>
    </row>
    <row r="8" spans="1:7" s="27" customFormat="1" ht="19.5" customHeight="1">
      <c r="A8" s="25" t="s">
        <v>4</v>
      </c>
      <c r="B8" s="26" t="s">
        <v>5</v>
      </c>
      <c r="C8" s="10">
        <v>732318.9</v>
      </c>
      <c r="D8" s="10">
        <v>793318.9</v>
      </c>
      <c r="E8" s="10">
        <v>793437.9</v>
      </c>
      <c r="F8" s="10">
        <f t="shared" si="1"/>
        <v>108.34595420110008</v>
      </c>
      <c r="G8" s="10">
        <f t="shared" si="2"/>
        <v>100.01500027290413</v>
      </c>
    </row>
    <row r="9" spans="1:7" s="27" customFormat="1" ht="22.5" customHeight="1">
      <c r="A9" s="25" t="s">
        <v>6</v>
      </c>
      <c r="B9" s="26" t="s">
        <v>7</v>
      </c>
      <c r="C9" s="10">
        <f>C10+C11</f>
        <v>162705</v>
      </c>
      <c r="D9" s="10">
        <f t="shared" ref="D9:E9" si="4">D10+D11</f>
        <v>151855</v>
      </c>
      <c r="E9" s="10">
        <f t="shared" si="4"/>
        <v>151951.79999999999</v>
      </c>
      <c r="F9" s="10">
        <f t="shared" si="1"/>
        <v>93.390983682124087</v>
      </c>
      <c r="G9" s="10">
        <f t="shared" si="2"/>
        <v>100.0637450199203</v>
      </c>
    </row>
    <row r="10" spans="1:7" s="27" customFormat="1" ht="42" customHeight="1">
      <c r="A10" s="25" t="s">
        <v>8</v>
      </c>
      <c r="B10" s="26" t="s">
        <v>9</v>
      </c>
      <c r="C10" s="10">
        <v>161805</v>
      </c>
      <c r="D10" s="10">
        <v>150805</v>
      </c>
      <c r="E10" s="10">
        <v>150852.4</v>
      </c>
      <c r="F10" s="10">
        <f t="shared" si="1"/>
        <v>93.230987917555069</v>
      </c>
      <c r="G10" s="10">
        <f t="shared" si="2"/>
        <v>100.03143131859022</v>
      </c>
    </row>
    <row r="11" spans="1:7" s="27" customFormat="1" ht="22.5" customHeight="1">
      <c r="A11" s="25" t="s">
        <v>10</v>
      </c>
      <c r="B11" s="26" t="s">
        <v>11</v>
      </c>
      <c r="C11" s="10">
        <v>900</v>
      </c>
      <c r="D11" s="10">
        <v>1050</v>
      </c>
      <c r="E11" s="10">
        <v>1099.4000000000001</v>
      </c>
      <c r="F11" s="10">
        <f t="shared" si="1"/>
        <v>122.15555555555557</v>
      </c>
      <c r="G11" s="10">
        <f t="shared" si="2"/>
        <v>104.70476190476192</v>
      </c>
    </row>
    <row r="12" spans="1:7" s="27" customFormat="1" ht="22.5" customHeight="1">
      <c r="A12" s="25" t="s">
        <v>12</v>
      </c>
      <c r="B12" s="26" t="s">
        <v>13</v>
      </c>
      <c r="C12" s="10">
        <f>C13+C15+C14</f>
        <v>314251</v>
      </c>
      <c r="D12" s="10">
        <f t="shared" ref="D12:E12" si="5">D13+D15+D14</f>
        <v>321251</v>
      </c>
      <c r="E12" s="10">
        <f t="shared" si="5"/>
        <v>347052.7</v>
      </c>
      <c r="F12" s="10">
        <f t="shared" si="1"/>
        <v>110.43805747634852</v>
      </c>
      <c r="G12" s="10">
        <f t="shared" si="2"/>
        <v>108.0316325863577</v>
      </c>
    </row>
    <row r="13" spans="1:7" s="27" customFormat="1" ht="81" customHeight="1">
      <c r="A13" s="25" t="s">
        <v>14</v>
      </c>
      <c r="B13" s="26" t="s">
        <v>15</v>
      </c>
      <c r="C13" s="10">
        <v>11000</v>
      </c>
      <c r="D13" s="10">
        <v>18000</v>
      </c>
      <c r="E13" s="10">
        <v>18768.2</v>
      </c>
      <c r="F13" s="10">
        <f t="shared" si="1"/>
        <v>170.62</v>
      </c>
      <c r="G13" s="10">
        <f t="shared" si="2"/>
        <v>104.26777777777778</v>
      </c>
    </row>
    <row r="14" spans="1:7" s="27" customFormat="1" ht="20.25" customHeight="1">
      <c r="A14" s="28" t="s">
        <v>83</v>
      </c>
      <c r="B14" s="26" t="s">
        <v>84</v>
      </c>
      <c r="C14" s="10">
        <v>60251</v>
      </c>
      <c r="D14" s="10">
        <v>60251</v>
      </c>
      <c r="E14" s="10">
        <v>61596.6</v>
      </c>
      <c r="F14" s="10">
        <f t="shared" si="1"/>
        <v>102.23332392823355</v>
      </c>
      <c r="G14" s="10">
        <f t="shared" si="2"/>
        <v>102.23332392823355</v>
      </c>
    </row>
    <row r="15" spans="1:7" s="27" customFormat="1" ht="20.25" customHeight="1">
      <c r="A15" s="25" t="s">
        <v>16</v>
      </c>
      <c r="B15" s="26" t="s">
        <v>17</v>
      </c>
      <c r="C15" s="10">
        <v>243000</v>
      </c>
      <c r="D15" s="10">
        <v>243000</v>
      </c>
      <c r="E15" s="10">
        <v>266687.90000000002</v>
      </c>
      <c r="F15" s="10">
        <f t="shared" si="1"/>
        <v>109.74810699588477</v>
      </c>
      <c r="G15" s="10">
        <f t="shared" si="2"/>
        <v>109.74810699588477</v>
      </c>
    </row>
    <row r="16" spans="1:7" s="27" customFormat="1" ht="20.25" customHeight="1">
      <c r="A16" s="25" t="s">
        <v>18</v>
      </c>
      <c r="B16" s="26" t="s">
        <v>19</v>
      </c>
      <c r="C16" s="29">
        <v>48922.9</v>
      </c>
      <c r="D16" s="29">
        <v>48922.9</v>
      </c>
      <c r="E16" s="29">
        <v>58224.5</v>
      </c>
      <c r="F16" s="10">
        <f t="shared" si="1"/>
        <v>119.01277315939977</v>
      </c>
      <c r="G16" s="10">
        <f t="shared" si="2"/>
        <v>119.01277315939977</v>
      </c>
    </row>
    <row r="17" spans="1:7" s="27" customFormat="1" ht="60" customHeight="1">
      <c r="A17" s="25" t="s">
        <v>20</v>
      </c>
      <c r="B17" s="26" t="s">
        <v>21</v>
      </c>
      <c r="C17" s="10">
        <v>550.5</v>
      </c>
      <c r="D17" s="10">
        <v>650.5</v>
      </c>
      <c r="E17" s="10">
        <v>661.7</v>
      </c>
      <c r="F17" s="10">
        <f t="shared" si="1"/>
        <v>120.19981834695731</v>
      </c>
      <c r="G17" s="10">
        <f t="shared" si="2"/>
        <v>101.7217524980784</v>
      </c>
    </row>
    <row r="18" spans="1:7" s="27" customFormat="1" ht="79.5" customHeight="1">
      <c r="A18" s="25" t="s">
        <v>22</v>
      </c>
      <c r="B18" s="26" t="s">
        <v>23</v>
      </c>
      <c r="C18" s="10">
        <f>C20+C24+C25+C19</f>
        <v>123986.1</v>
      </c>
      <c r="D18" s="10">
        <f t="shared" ref="D18:E18" si="6">D20+D24+D25+D19</f>
        <v>121406.1</v>
      </c>
      <c r="E18" s="10">
        <f t="shared" si="6"/>
        <v>126276.1</v>
      </c>
      <c r="F18" s="10">
        <f t="shared" si="1"/>
        <v>101.84698123418674</v>
      </c>
      <c r="G18" s="10">
        <f t="shared" si="2"/>
        <v>104.0113305674097</v>
      </c>
    </row>
    <row r="19" spans="1:7" s="27" customFormat="1" ht="96" hidden="1" customHeight="1">
      <c r="A19" s="25" t="s">
        <v>79</v>
      </c>
      <c r="B19" s="26" t="s">
        <v>78</v>
      </c>
      <c r="C19" s="10"/>
      <c r="D19" s="10"/>
      <c r="E19" s="10"/>
      <c r="F19" s="10" t="e">
        <f t="shared" si="1"/>
        <v>#DIV/0!</v>
      </c>
      <c r="G19" s="10" t="e">
        <f t="shared" si="2"/>
        <v>#DIV/0!</v>
      </c>
    </row>
    <row r="20" spans="1:7" s="27" customFormat="1" ht="175.5" customHeight="1">
      <c r="A20" s="25" t="s">
        <v>76</v>
      </c>
      <c r="B20" s="26" t="s">
        <v>141</v>
      </c>
      <c r="C20" s="10">
        <f>C21+C22+C23</f>
        <v>121652</v>
      </c>
      <c r="D20" s="10">
        <f t="shared" ref="D20:E20" si="7">D21+D22+D23</f>
        <v>119072</v>
      </c>
      <c r="E20" s="10">
        <f t="shared" si="7"/>
        <v>124132.00000000001</v>
      </c>
      <c r="F20" s="10">
        <f t="shared" si="1"/>
        <v>102.03860191365534</v>
      </c>
      <c r="G20" s="10">
        <f t="shared" si="2"/>
        <v>104.24952969631821</v>
      </c>
    </row>
    <row r="21" spans="1:7" s="27" customFormat="1" ht="138.75" customHeight="1">
      <c r="A21" s="25" t="s">
        <v>24</v>
      </c>
      <c r="B21" s="26" t="s">
        <v>25</v>
      </c>
      <c r="C21" s="10">
        <v>90402</v>
      </c>
      <c r="D21" s="10">
        <v>87822</v>
      </c>
      <c r="E21" s="10">
        <v>87820.1</v>
      </c>
      <c r="F21" s="10">
        <f t="shared" si="1"/>
        <v>97.143979115506298</v>
      </c>
      <c r="G21" s="10">
        <f t="shared" si="2"/>
        <v>99.997836532987179</v>
      </c>
    </row>
    <row r="22" spans="1:7" s="27" customFormat="1" ht="136.5" customHeight="1">
      <c r="A22" s="25" t="s">
        <v>26</v>
      </c>
      <c r="B22" s="26" t="s">
        <v>142</v>
      </c>
      <c r="C22" s="10">
        <v>1250</v>
      </c>
      <c r="D22" s="10">
        <v>1250</v>
      </c>
      <c r="E22" s="10">
        <v>1412.6</v>
      </c>
      <c r="F22" s="10">
        <f t="shared" si="1"/>
        <v>113.008</v>
      </c>
      <c r="G22" s="10">
        <f t="shared" si="2"/>
        <v>113.008</v>
      </c>
    </row>
    <row r="23" spans="1:7" s="27" customFormat="1" ht="117.75" customHeight="1">
      <c r="A23" s="25" t="s">
        <v>27</v>
      </c>
      <c r="B23" s="26" t="s">
        <v>143</v>
      </c>
      <c r="C23" s="10">
        <v>30000</v>
      </c>
      <c r="D23" s="10">
        <v>30000</v>
      </c>
      <c r="E23" s="10">
        <v>34899.300000000003</v>
      </c>
      <c r="F23" s="10">
        <f t="shared" si="1"/>
        <v>116.331</v>
      </c>
      <c r="G23" s="10">
        <f t="shared" si="2"/>
        <v>116.331</v>
      </c>
    </row>
    <row r="24" spans="1:7" s="27" customFormat="1" ht="93.75">
      <c r="A24" s="25" t="s">
        <v>28</v>
      </c>
      <c r="B24" s="26" t="s">
        <v>29</v>
      </c>
      <c r="C24" s="10"/>
      <c r="D24" s="10"/>
      <c r="E24" s="10">
        <v>1660.9</v>
      </c>
      <c r="F24" s="10"/>
      <c r="G24" s="10"/>
    </row>
    <row r="25" spans="1:7" s="27" customFormat="1" ht="137.25" customHeight="1">
      <c r="A25" s="25" t="s">
        <v>30</v>
      </c>
      <c r="B25" s="21" t="s">
        <v>144</v>
      </c>
      <c r="C25" s="10">
        <f>C26</f>
        <v>2334.1</v>
      </c>
      <c r="D25" s="10">
        <f t="shared" ref="D25:E25" si="8">D26</f>
        <v>2334.1</v>
      </c>
      <c r="E25" s="10">
        <f t="shared" si="8"/>
        <v>483.2</v>
      </c>
      <c r="F25" s="10">
        <f t="shared" si="1"/>
        <v>20.701769418619598</v>
      </c>
      <c r="G25" s="10">
        <f t="shared" si="2"/>
        <v>20.701769418619598</v>
      </c>
    </row>
    <row r="26" spans="1:7" s="27" customFormat="1" ht="81" customHeight="1">
      <c r="A26" s="25" t="s">
        <v>31</v>
      </c>
      <c r="B26" s="26" t="s">
        <v>74</v>
      </c>
      <c r="C26" s="10">
        <v>2334.1</v>
      </c>
      <c r="D26" s="10">
        <v>2334.1</v>
      </c>
      <c r="E26" s="10">
        <v>483.2</v>
      </c>
      <c r="F26" s="10">
        <f t="shared" si="1"/>
        <v>20.701769418619598</v>
      </c>
      <c r="G26" s="10">
        <f t="shared" si="2"/>
        <v>20.701769418619598</v>
      </c>
    </row>
    <row r="27" spans="1:7" s="27" customFormat="1" ht="44.25" customHeight="1">
      <c r="A27" s="25" t="s">
        <v>32</v>
      </c>
      <c r="B27" s="26" t="s">
        <v>33</v>
      </c>
      <c r="C27" s="10">
        <f>C28</f>
        <v>6940.9</v>
      </c>
      <c r="D27" s="10">
        <f t="shared" ref="D27:E27" si="9">D28</f>
        <v>6940.9</v>
      </c>
      <c r="E27" s="10">
        <f t="shared" si="9"/>
        <v>6377.2</v>
      </c>
      <c r="F27" s="10">
        <f t="shared" si="1"/>
        <v>91.878574824590473</v>
      </c>
      <c r="G27" s="10">
        <f t="shared" si="2"/>
        <v>91.878574824590473</v>
      </c>
    </row>
    <row r="28" spans="1:7" s="27" customFormat="1" ht="42.75" customHeight="1">
      <c r="A28" s="25" t="s">
        <v>34</v>
      </c>
      <c r="B28" s="26" t="s">
        <v>35</v>
      </c>
      <c r="C28" s="10">
        <v>6940.9</v>
      </c>
      <c r="D28" s="10">
        <v>6940.9</v>
      </c>
      <c r="E28" s="10">
        <v>6377.2</v>
      </c>
      <c r="F28" s="10">
        <f t="shared" si="1"/>
        <v>91.878574824590473</v>
      </c>
      <c r="G28" s="10">
        <f t="shared" si="2"/>
        <v>91.878574824590473</v>
      </c>
    </row>
    <row r="29" spans="1:7" s="27" customFormat="1" ht="59.25" customHeight="1">
      <c r="A29" s="25" t="s">
        <v>36</v>
      </c>
      <c r="B29" s="26" t="s">
        <v>37</v>
      </c>
      <c r="C29" s="10">
        <f>C30</f>
        <v>142145</v>
      </c>
      <c r="D29" s="10">
        <f t="shared" ref="D29:E29" si="10">D30</f>
        <v>142869</v>
      </c>
      <c r="E29" s="10">
        <f t="shared" si="10"/>
        <v>152133.6</v>
      </c>
      <c r="F29" s="10">
        <f t="shared" si="1"/>
        <v>107.02704984346968</v>
      </c>
      <c r="G29" s="10">
        <f t="shared" si="2"/>
        <v>106.48468177141297</v>
      </c>
    </row>
    <row r="30" spans="1:7" s="27" customFormat="1" ht="83.25" hidden="1" customHeight="1">
      <c r="A30" s="25" t="s">
        <v>38</v>
      </c>
      <c r="B30" s="26" t="s">
        <v>39</v>
      </c>
      <c r="C30" s="10">
        <f>C31</f>
        <v>142145</v>
      </c>
      <c r="D30" s="10">
        <f>D31</f>
        <v>142869</v>
      </c>
      <c r="E30" s="10">
        <f>E31+9184.7+3770.3</f>
        <v>152133.6</v>
      </c>
      <c r="F30" s="10">
        <f t="shared" si="1"/>
        <v>107.02704984346968</v>
      </c>
      <c r="G30" s="10">
        <f t="shared" si="2"/>
        <v>106.48468177141297</v>
      </c>
    </row>
    <row r="31" spans="1:7" s="27" customFormat="1" ht="60.75" customHeight="1">
      <c r="A31" s="25" t="s">
        <v>40</v>
      </c>
      <c r="B31" s="26" t="s">
        <v>41</v>
      </c>
      <c r="C31" s="10">
        <v>142145</v>
      </c>
      <c r="D31" s="10">
        <v>142869</v>
      </c>
      <c r="E31" s="10">
        <v>139178.6</v>
      </c>
      <c r="F31" s="10">
        <f t="shared" si="1"/>
        <v>97.913116887685121</v>
      </c>
      <c r="G31" s="10">
        <f t="shared" si="2"/>
        <v>97.416934394445263</v>
      </c>
    </row>
    <row r="32" spans="1:7" s="27" customFormat="1" ht="60" customHeight="1">
      <c r="A32" s="25" t="s">
        <v>42</v>
      </c>
      <c r="B32" s="26" t="s">
        <v>43</v>
      </c>
      <c r="C32" s="30">
        <f>C33+C34+C35</f>
        <v>20000</v>
      </c>
      <c r="D32" s="30">
        <f>D33+D34+D35</f>
        <v>19900</v>
      </c>
      <c r="E32" s="30">
        <f>E33+E34+E35</f>
        <v>35829.5</v>
      </c>
      <c r="F32" s="10">
        <f t="shared" si="1"/>
        <v>179.14749999999998</v>
      </c>
      <c r="G32" s="10">
        <f t="shared" si="2"/>
        <v>180.04773869346732</v>
      </c>
    </row>
    <row r="33" spans="1:7" s="27" customFormat="1" ht="156.75" customHeight="1">
      <c r="A33" s="25" t="s">
        <v>44</v>
      </c>
      <c r="B33" s="33" t="s">
        <v>145</v>
      </c>
      <c r="C33" s="10">
        <v>10900</v>
      </c>
      <c r="D33" s="10">
        <v>10900</v>
      </c>
      <c r="E33" s="10">
        <v>15896</v>
      </c>
      <c r="F33" s="10">
        <f t="shared" si="1"/>
        <v>145.83486238532112</v>
      </c>
      <c r="G33" s="10">
        <f t="shared" si="2"/>
        <v>145.83486238532112</v>
      </c>
    </row>
    <row r="34" spans="1:7" s="27" customFormat="1" ht="79.5" customHeight="1">
      <c r="A34" s="25" t="s">
        <v>45</v>
      </c>
      <c r="B34" s="26" t="s">
        <v>46</v>
      </c>
      <c r="C34" s="10">
        <v>9000</v>
      </c>
      <c r="D34" s="10">
        <v>9000</v>
      </c>
      <c r="E34" s="10">
        <v>19933.5</v>
      </c>
      <c r="F34" s="10">
        <f t="shared" si="1"/>
        <v>221.48333333333335</v>
      </c>
      <c r="G34" s="10">
        <f t="shared" si="2"/>
        <v>221.48333333333335</v>
      </c>
    </row>
    <row r="35" spans="1:7" s="27" customFormat="1" ht="93.75" customHeight="1">
      <c r="A35" s="25" t="s">
        <v>80</v>
      </c>
      <c r="B35" s="33" t="s">
        <v>146</v>
      </c>
      <c r="C35" s="10">
        <v>100</v>
      </c>
      <c r="D35" s="10"/>
      <c r="E35" s="10"/>
      <c r="F35" s="10">
        <f t="shared" si="1"/>
        <v>0</v>
      </c>
      <c r="G35" s="10"/>
    </row>
    <row r="36" spans="1:7" s="27" customFormat="1" ht="40.5" customHeight="1">
      <c r="A36" s="25" t="s">
        <v>47</v>
      </c>
      <c r="B36" s="26" t="s">
        <v>48</v>
      </c>
      <c r="C36" s="10">
        <v>22183.4</v>
      </c>
      <c r="D36" s="10">
        <v>28963.4</v>
      </c>
      <c r="E36" s="10">
        <v>32137.8</v>
      </c>
      <c r="F36" s="10">
        <f t="shared" si="1"/>
        <v>144.87319346899031</v>
      </c>
      <c r="G36" s="10">
        <f t="shared" si="2"/>
        <v>110.96003922191456</v>
      </c>
    </row>
    <row r="37" spans="1:7" s="27" customFormat="1" ht="21.75" customHeight="1">
      <c r="A37" s="31" t="s">
        <v>49</v>
      </c>
      <c r="B37" s="32" t="s">
        <v>50</v>
      </c>
      <c r="C37" s="10"/>
      <c r="D37" s="10"/>
      <c r="E37" s="10">
        <v>-5167</v>
      </c>
      <c r="F37" s="10"/>
      <c r="G37" s="10"/>
    </row>
    <row r="38" spans="1:7" ht="25.5" customHeight="1">
      <c r="A38" s="21" t="s">
        <v>51</v>
      </c>
      <c r="B38" s="21" t="s">
        <v>107</v>
      </c>
      <c r="C38" s="17">
        <f>C39+C70</f>
        <v>599217.20000000019</v>
      </c>
      <c r="D38" s="17">
        <f>D39+D70</f>
        <v>591510.50000000012</v>
      </c>
      <c r="E38" s="17">
        <f>E39+E70</f>
        <v>584742.1</v>
      </c>
      <c r="F38" s="11">
        <f>E38/C38*100</f>
        <v>97.584331691413368</v>
      </c>
      <c r="G38" s="11">
        <f>E38/D38*100</f>
        <v>98.855743051053167</v>
      </c>
    </row>
    <row r="39" spans="1:7" ht="60" customHeight="1">
      <c r="A39" s="21" t="s">
        <v>108</v>
      </c>
      <c r="B39" s="21" t="s">
        <v>109</v>
      </c>
      <c r="C39" s="18">
        <f>SUM(C40:C69)</f>
        <v>599217.20000000019</v>
      </c>
      <c r="D39" s="18">
        <f>SUM(D40:D69)</f>
        <v>610456.30000000016</v>
      </c>
      <c r="E39" s="18">
        <f>SUM(E40:E69)</f>
        <v>603687.9</v>
      </c>
      <c r="F39" s="10">
        <f t="shared" ref="F39:F72" si="11">E39/C39*100</f>
        <v>100.74609006550543</v>
      </c>
      <c r="G39" s="11">
        <f t="shared" ref="G39:G72" si="12">E39/D39*100</f>
        <v>98.891255606666661</v>
      </c>
    </row>
    <row r="40" spans="1:7" ht="42" customHeight="1">
      <c r="A40" s="22" t="s">
        <v>52</v>
      </c>
      <c r="B40" s="22" t="s">
        <v>53</v>
      </c>
      <c r="C40" s="18">
        <v>6112.5</v>
      </c>
      <c r="D40" s="18">
        <v>6112.5</v>
      </c>
      <c r="E40" s="18">
        <v>6112.5</v>
      </c>
      <c r="F40" s="10">
        <f t="shared" ref="F40:F69" si="13">E40/C40*100</f>
        <v>100</v>
      </c>
      <c r="G40" s="11">
        <f t="shared" ref="G40:G71" si="14">E40/D40*100</f>
        <v>100</v>
      </c>
    </row>
    <row r="41" spans="1:7" ht="42" customHeight="1">
      <c r="A41" s="22" t="s">
        <v>86</v>
      </c>
      <c r="B41" s="22" t="s">
        <v>87</v>
      </c>
      <c r="C41" s="18">
        <v>75036</v>
      </c>
      <c r="D41" s="10">
        <v>60028.800000000003</v>
      </c>
      <c r="E41" s="10">
        <v>60028.800000000003</v>
      </c>
      <c r="F41" s="10">
        <f t="shared" si="13"/>
        <v>80</v>
      </c>
      <c r="G41" s="11">
        <f t="shared" si="14"/>
        <v>100</v>
      </c>
    </row>
    <row r="42" spans="1:7" ht="80.25" hidden="1" customHeight="1">
      <c r="A42" s="22" t="s">
        <v>110</v>
      </c>
      <c r="B42" s="22" t="s">
        <v>111</v>
      </c>
      <c r="C42" s="18">
        <v>0</v>
      </c>
      <c r="D42" s="10">
        <v>0</v>
      </c>
      <c r="E42" s="10">
        <v>0</v>
      </c>
      <c r="F42" s="10" t="e">
        <f t="shared" si="13"/>
        <v>#DIV/0!</v>
      </c>
      <c r="G42" s="11" t="e">
        <f t="shared" si="14"/>
        <v>#DIV/0!</v>
      </c>
    </row>
    <row r="43" spans="1:7" ht="153" hidden="1" customHeight="1">
      <c r="A43" s="22" t="s">
        <v>112</v>
      </c>
      <c r="B43" s="22" t="s">
        <v>113</v>
      </c>
      <c r="C43" s="18">
        <v>0</v>
      </c>
      <c r="D43" s="10">
        <v>0</v>
      </c>
      <c r="E43" s="10">
        <v>0</v>
      </c>
      <c r="F43" s="10" t="e">
        <f t="shared" si="13"/>
        <v>#DIV/0!</v>
      </c>
      <c r="G43" s="11" t="e">
        <f t="shared" si="14"/>
        <v>#DIV/0!</v>
      </c>
    </row>
    <row r="44" spans="1:7" ht="115.5" customHeight="1">
      <c r="A44" s="22" t="s">
        <v>54</v>
      </c>
      <c r="B44" s="22" t="s">
        <v>114</v>
      </c>
      <c r="C44" s="10">
        <v>1082.5</v>
      </c>
      <c r="D44" s="10">
        <v>1082.5</v>
      </c>
      <c r="E44" s="10">
        <v>640.29999999999995</v>
      </c>
      <c r="F44" s="10">
        <f t="shared" si="13"/>
        <v>59.150115473441097</v>
      </c>
      <c r="G44" s="11">
        <f t="shared" si="14"/>
        <v>59.150115473441097</v>
      </c>
    </row>
    <row r="45" spans="1:7" ht="96" customHeight="1">
      <c r="A45" s="22" t="s">
        <v>55</v>
      </c>
      <c r="B45" s="22" t="s">
        <v>115</v>
      </c>
      <c r="C45" s="10">
        <v>3034.7</v>
      </c>
      <c r="D45" s="10">
        <v>3034.7</v>
      </c>
      <c r="E45" s="10">
        <v>2210.4</v>
      </c>
      <c r="F45" s="10">
        <f t="shared" si="13"/>
        <v>72.837512768972218</v>
      </c>
      <c r="G45" s="11">
        <f t="shared" si="14"/>
        <v>72.837512768972218</v>
      </c>
    </row>
    <row r="46" spans="1:7" ht="135" customHeight="1">
      <c r="A46" s="22" t="s">
        <v>56</v>
      </c>
      <c r="B46" s="22" t="s">
        <v>116</v>
      </c>
      <c r="C46" s="10">
        <v>1606.9</v>
      </c>
      <c r="D46" s="10">
        <v>1606.9</v>
      </c>
      <c r="E46" s="10">
        <v>1606.9</v>
      </c>
      <c r="F46" s="10">
        <f t="shared" si="13"/>
        <v>100</v>
      </c>
      <c r="G46" s="11">
        <f t="shared" si="14"/>
        <v>100</v>
      </c>
    </row>
    <row r="47" spans="1:7" ht="114" customHeight="1">
      <c r="A47" s="22" t="s">
        <v>88</v>
      </c>
      <c r="B47" s="22" t="s">
        <v>117</v>
      </c>
      <c r="C47" s="18">
        <v>11509.1</v>
      </c>
      <c r="D47" s="18">
        <v>11509.1</v>
      </c>
      <c r="E47" s="10">
        <v>8574.7999999999993</v>
      </c>
      <c r="F47" s="10">
        <f t="shared" si="13"/>
        <v>74.504522508276054</v>
      </c>
      <c r="G47" s="11">
        <f t="shared" si="14"/>
        <v>74.504522508276054</v>
      </c>
    </row>
    <row r="48" spans="1:7" ht="58.5" hidden="1" customHeight="1">
      <c r="A48" s="22" t="s">
        <v>118</v>
      </c>
      <c r="B48" s="22" t="s">
        <v>119</v>
      </c>
      <c r="C48" s="18">
        <v>0</v>
      </c>
      <c r="D48" s="10">
        <v>0</v>
      </c>
      <c r="E48" s="10">
        <v>0</v>
      </c>
      <c r="F48" s="10" t="e">
        <f t="shared" si="13"/>
        <v>#DIV/0!</v>
      </c>
      <c r="G48" s="11" t="e">
        <f t="shared" si="14"/>
        <v>#DIV/0!</v>
      </c>
    </row>
    <row r="49" spans="1:7" ht="97.5" customHeight="1">
      <c r="A49" s="22" t="s">
        <v>57</v>
      </c>
      <c r="B49" s="22" t="s">
        <v>89</v>
      </c>
      <c r="C49" s="18">
        <v>9442.7999999999993</v>
      </c>
      <c r="D49" s="10">
        <v>10293.4</v>
      </c>
      <c r="E49" s="10">
        <v>10293.4</v>
      </c>
      <c r="F49" s="10">
        <f t="shared" si="13"/>
        <v>109.00792137925193</v>
      </c>
      <c r="G49" s="11">
        <f t="shared" si="14"/>
        <v>100</v>
      </c>
    </row>
    <row r="50" spans="1:7" ht="211.5" customHeight="1">
      <c r="A50" s="22" t="s">
        <v>58</v>
      </c>
      <c r="B50" s="22" t="s">
        <v>120</v>
      </c>
      <c r="C50" s="18">
        <v>361000.2</v>
      </c>
      <c r="D50" s="10">
        <v>376007.9</v>
      </c>
      <c r="E50" s="10">
        <v>375776.3</v>
      </c>
      <c r="F50" s="10">
        <f t="shared" si="13"/>
        <v>104.09310022542924</v>
      </c>
      <c r="G50" s="11">
        <f t="shared" si="14"/>
        <v>99.938405549457869</v>
      </c>
    </row>
    <row r="51" spans="1:7" ht="97.5" customHeight="1">
      <c r="A51" s="22" t="s">
        <v>59</v>
      </c>
      <c r="B51" s="22" t="s">
        <v>121</v>
      </c>
      <c r="C51" s="18">
        <v>761.7</v>
      </c>
      <c r="D51" s="18">
        <v>761.7</v>
      </c>
      <c r="E51" s="18">
        <v>761.7</v>
      </c>
      <c r="F51" s="10">
        <f t="shared" si="13"/>
        <v>100</v>
      </c>
      <c r="G51" s="11">
        <f t="shared" si="14"/>
        <v>100</v>
      </c>
    </row>
    <row r="52" spans="1:7" ht="174" customHeight="1">
      <c r="A52" s="22" t="s">
        <v>60</v>
      </c>
      <c r="B52" s="22" t="s">
        <v>122</v>
      </c>
      <c r="C52" s="18">
        <v>434.4</v>
      </c>
      <c r="D52" s="10">
        <v>436.2</v>
      </c>
      <c r="E52" s="10">
        <v>436.2</v>
      </c>
      <c r="F52" s="10">
        <f t="shared" si="13"/>
        <v>100.41436464088397</v>
      </c>
      <c r="G52" s="11">
        <f t="shared" si="14"/>
        <v>100</v>
      </c>
    </row>
    <row r="53" spans="1:7" ht="156" customHeight="1">
      <c r="A53" s="22" t="s">
        <v>77</v>
      </c>
      <c r="B53" s="22" t="s">
        <v>123</v>
      </c>
      <c r="C53" s="18">
        <v>298.39999999999998</v>
      </c>
      <c r="D53" s="18">
        <v>298.39999999999998</v>
      </c>
      <c r="E53" s="18">
        <v>298.39999999999998</v>
      </c>
      <c r="F53" s="10">
        <f t="shared" si="13"/>
        <v>100</v>
      </c>
      <c r="G53" s="11">
        <f t="shared" si="14"/>
        <v>100</v>
      </c>
    </row>
    <row r="54" spans="1:7" ht="117.75" customHeight="1">
      <c r="A54" s="22" t="s">
        <v>61</v>
      </c>
      <c r="B54" s="22" t="s">
        <v>124</v>
      </c>
      <c r="C54" s="18">
        <v>3465.7</v>
      </c>
      <c r="D54" s="18">
        <v>3465.7</v>
      </c>
      <c r="E54" s="10">
        <v>2704.5</v>
      </c>
      <c r="F54" s="10">
        <f t="shared" si="13"/>
        <v>78.036183166459878</v>
      </c>
      <c r="G54" s="11">
        <f t="shared" si="14"/>
        <v>78.036183166459878</v>
      </c>
    </row>
    <row r="55" spans="1:7" ht="115.5" customHeight="1">
      <c r="A55" s="22" t="s">
        <v>62</v>
      </c>
      <c r="B55" s="22" t="s">
        <v>125</v>
      </c>
      <c r="C55" s="18">
        <v>3549</v>
      </c>
      <c r="D55" s="18">
        <v>3549</v>
      </c>
      <c r="E55" s="18">
        <v>3549</v>
      </c>
      <c r="F55" s="10">
        <f t="shared" si="13"/>
        <v>100</v>
      </c>
      <c r="G55" s="11">
        <f t="shared" si="14"/>
        <v>100</v>
      </c>
    </row>
    <row r="56" spans="1:7" ht="117.75" customHeight="1">
      <c r="A56" s="22" t="s">
        <v>63</v>
      </c>
      <c r="B56" s="22" t="s">
        <v>126</v>
      </c>
      <c r="C56" s="18">
        <v>240.4</v>
      </c>
      <c r="D56" s="10">
        <v>293.3</v>
      </c>
      <c r="E56" s="10">
        <v>288.60000000000002</v>
      </c>
      <c r="F56" s="10">
        <f t="shared" si="13"/>
        <v>120.04991680532446</v>
      </c>
      <c r="G56" s="11">
        <f t="shared" si="14"/>
        <v>98.397545175588135</v>
      </c>
    </row>
    <row r="57" spans="1:7" ht="230.25" customHeight="1">
      <c r="A57" s="22" t="s">
        <v>64</v>
      </c>
      <c r="B57" s="22" t="s">
        <v>127</v>
      </c>
      <c r="C57" s="18">
        <v>733</v>
      </c>
      <c r="D57" s="18">
        <v>733</v>
      </c>
      <c r="E57" s="10">
        <v>712.8</v>
      </c>
      <c r="F57" s="10">
        <f t="shared" si="13"/>
        <v>97.244201909959074</v>
      </c>
      <c r="G57" s="11">
        <f t="shared" si="14"/>
        <v>97.244201909959074</v>
      </c>
    </row>
    <row r="58" spans="1:7" ht="133.5" customHeight="1">
      <c r="A58" s="22" t="s">
        <v>65</v>
      </c>
      <c r="B58" s="22" t="s">
        <v>66</v>
      </c>
      <c r="C58" s="18">
        <v>22.3</v>
      </c>
      <c r="D58" s="10">
        <v>23.2</v>
      </c>
      <c r="E58" s="10">
        <v>23.2</v>
      </c>
      <c r="F58" s="10">
        <f t="shared" si="13"/>
        <v>104.03587443946188</v>
      </c>
      <c r="G58" s="11">
        <f t="shared" si="14"/>
        <v>100</v>
      </c>
    </row>
    <row r="59" spans="1:7" ht="113.25" customHeight="1">
      <c r="A59" s="22" t="s">
        <v>92</v>
      </c>
      <c r="B59" s="23" t="s">
        <v>128</v>
      </c>
      <c r="C59" s="18">
        <v>11048.5</v>
      </c>
      <c r="D59" s="18">
        <v>11048.5</v>
      </c>
      <c r="E59" s="10">
        <v>10148.299999999999</v>
      </c>
      <c r="F59" s="10">
        <f t="shared" si="13"/>
        <v>91.852287640856218</v>
      </c>
      <c r="G59" s="11">
        <f t="shared" si="14"/>
        <v>91.852287640856218</v>
      </c>
    </row>
    <row r="60" spans="1:7" ht="96.75" customHeight="1">
      <c r="A60" s="22" t="s">
        <v>90</v>
      </c>
      <c r="B60" s="22" t="s">
        <v>91</v>
      </c>
      <c r="C60" s="18">
        <v>198.7</v>
      </c>
      <c r="D60" s="18">
        <v>198.7</v>
      </c>
      <c r="E60" s="18">
        <v>198.7</v>
      </c>
      <c r="F60" s="10">
        <f t="shared" si="13"/>
        <v>100</v>
      </c>
      <c r="G60" s="11">
        <f t="shared" si="14"/>
        <v>100</v>
      </c>
    </row>
    <row r="61" spans="1:7" ht="95.25" customHeight="1">
      <c r="A61" s="22" t="s">
        <v>93</v>
      </c>
      <c r="B61" s="22" t="s">
        <v>129</v>
      </c>
      <c r="C61" s="18">
        <v>84044.800000000003</v>
      </c>
      <c r="D61" s="10">
        <v>98250</v>
      </c>
      <c r="E61" s="10">
        <v>98250</v>
      </c>
      <c r="F61" s="10">
        <f t="shared" si="13"/>
        <v>116.90193801401156</v>
      </c>
      <c r="G61" s="11">
        <f t="shared" si="14"/>
        <v>100</v>
      </c>
    </row>
    <row r="62" spans="1:7" ht="154.5" customHeight="1">
      <c r="A62" s="22" t="s">
        <v>94</v>
      </c>
      <c r="B62" s="22" t="s">
        <v>130</v>
      </c>
      <c r="C62" s="18">
        <v>3867.9</v>
      </c>
      <c r="D62" s="10">
        <v>0</v>
      </c>
      <c r="E62" s="10">
        <v>0</v>
      </c>
      <c r="F62" s="10">
        <f t="shared" si="13"/>
        <v>0</v>
      </c>
      <c r="G62" s="11">
        <v>0</v>
      </c>
    </row>
    <row r="63" spans="1:7" ht="174" customHeight="1">
      <c r="A63" s="22" t="s">
        <v>95</v>
      </c>
      <c r="B63" s="22" t="s">
        <v>131</v>
      </c>
      <c r="C63" s="18">
        <v>38.299999999999997</v>
      </c>
      <c r="D63" s="10">
        <v>33.4</v>
      </c>
      <c r="E63" s="10">
        <v>0</v>
      </c>
      <c r="F63" s="10">
        <f t="shared" si="13"/>
        <v>0</v>
      </c>
      <c r="G63" s="11">
        <f t="shared" si="14"/>
        <v>0</v>
      </c>
    </row>
    <row r="64" spans="1:7" ht="174.75" customHeight="1">
      <c r="A64" s="22" t="s">
        <v>132</v>
      </c>
      <c r="B64" s="22" t="s">
        <v>133</v>
      </c>
      <c r="C64" s="18">
        <v>10890.4</v>
      </c>
      <c r="D64" s="18">
        <v>10890.4</v>
      </c>
      <c r="E64" s="10">
        <v>10376.9</v>
      </c>
      <c r="F64" s="10">
        <f t="shared" si="13"/>
        <v>95.28483802247851</v>
      </c>
      <c r="G64" s="11">
        <f t="shared" si="14"/>
        <v>95.28483802247851</v>
      </c>
    </row>
    <row r="65" spans="1:7" ht="173.25" customHeight="1">
      <c r="A65" s="22" t="s">
        <v>134</v>
      </c>
      <c r="B65" s="22" t="s">
        <v>135</v>
      </c>
      <c r="C65" s="18">
        <v>156.30000000000001</v>
      </c>
      <c r="D65" s="18">
        <v>156.30000000000001</v>
      </c>
      <c r="E65" s="10">
        <v>130.19999999999999</v>
      </c>
      <c r="F65" s="10">
        <f t="shared" si="13"/>
        <v>83.301343570057568</v>
      </c>
      <c r="G65" s="11">
        <f t="shared" si="14"/>
        <v>83.301343570057568</v>
      </c>
    </row>
    <row r="66" spans="1:7" ht="135" customHeight="1">
      <c r="A66" s="22" t="s">
        <v>67</v>
      </c>
      <c r="B66" s="22" t="s">
        <v>68</v>
      </c>
      <c r="C66" s="18">
        <v>10642.7</v>
      </c>
      <c r="D66" s="18">
        <v>10642.7</v>
      </c>
      <c r="E66" s="10">
        <v>10566</v>
      </c>
      <c r="F66" s="10">
        <f t="shared" si="13"/>
        <v>99.279318218121333</v>
      </c>
      <c r="G66" s="11">
        <f t="shared" si="14"/>
        <v>99.279318218121333</v>
      </c>
    </row>
    <row r="67" spans="1:7" ht="62.25" hidden="1" customHeight="1">
      <c r="A67" s="22" t="s">
        <v>96</v>
      </c>
      <c r="B67" s="22" t="s">
        <v>97</v>
      </c>
      <c r="C67" s="18">
        <v>0</v>
      </c>
      <c r="D67" s="10">
        <v>0</v>
      </c>
      <c r="E67" s="10">
        <v>0</v>
      </c>
      <c r="F67" s="10" t="e">
        <f t="shared" si="13"/>
        <v>#DIV/0!</v>
      </c>
      <c r="G67" s="11" t="e">
        <f t="shared" si="14"/>
        <v>#DIV/0!</v>
      </c>
    </row>
    <row r="68" spans="1:7" ht="77.25" hidden="1" customHeight="1">
      <c r="A68" s="22" t="s">
        <v>98</v>
      </c>
      <c r="B68" s="22" t="s">
        <v>99</v>
      </c>
      <c r="C68" s="18">
        <v>0</v>
      </c>
      <c r="D68" s="10">
        <v>0</v>
      </c>
      <c r="E68" s="10">
        <v>0</v>
      </c>
      <c r="F68" s="10" t="e">
        <f t="shared" si="13"/>
        <v>#DIV/0!</v>
      </c>
      <c r="G68" s="11" t="e">
        <f t="shared" si="14"/>
        <v>#DIV/0!</v>
      </c>
    </row>
    <row r="69" spans="1:7" ht="155.25" hidden="1" customHeight="1">
      <c r="A69" s="22" t="s">
        <v>136</v>
      </c>
      <c r="B69" s="22" t="s">
        <v>137</v>
      </c>
      <c r="C69" s="18">
        <v>0</v>
      </c>
      <c r="D69" s="10">
        <v>0</v>
      </c>
      <c r="E69" s="10">
        <v>0</v>
      </c>
      <c r="F69" s="10" t="e">
        <f t="shared" si="13"/>
        <v>#DIV/0!</v>
      </c>
      <c r="G69" s="11" t="e">
        <f t="shared" si="14"/>
        <v>#DIV/0!</v>
      </c>
    </row>
    <row r="70" spans="1:7" ht="77.25" customHeight="1">
      <c r="A70" s="22" t="s">
        <v>138</v>
      </c>
      <c r="B70" s="24" t="s">
        <v>75</v>
      </c>
      <c r="C70" s="18">
        <v>0</v>
      </c>
      <c r="D70" s="10">
        <f>D71</f>
        <v>-18945.8</v>
      </c>
      <c r="E70" s="10">
        <f>E71</f>
        <v>-18945.8</v>
      </c>
      <c r="F70" s="10">
        <v>0</v>
      </c>
      <c r="G70" s="11">
        <f t="shared" si="14"/>
        <v>100</v>
      </c>
    </row>
    <row r="71" spans="1:7" ht="37.5" customHeight="1">
      <c r="A71" s="22" t="s">
        <v>139</v>
      </c>
      <c r="B71" s="24" t="s">
        <v>140</v>
      </c>
      <c r="C71" s="18">
        <v>0</v>
      </c>
      <c r="D71" s="10">
        <v>-18945.8</v>
      </c>
      <c r="E71" s="10">
        <v>-18945.8</v>
      </c>
      <c r="F71" s="10">
        <v>0</v>
      </c>
      <c r="G71" s="11">
        <f t="shared" si="14"/>
        <v>100</v>
      </c>
    </row>
    <row r="72" spans="1:7" ht="18.75">
      <c r="A72" s="19"/>
      <c r="B72" s="20" t="s">
        <v>69</v>
      </c>
      <c r="C72" s="10">
        <f>C6+C38</f>
        <v>2173220.9</v>
      </c>
      <c r="D72" s="10">
        <f>D6+D38</f>
        <v>2227588.1999999997</v>
      </c>
      <c r="E72" s="10">
        <f>E6+E38</f>
        <v>2283657.9</v>
      </c>
      <c r="F72" s="10">
        <f t="shared" si="11"/>
        <v>105.08171994848752</v>
      </c>
      <c r="G72" s="10">
        <f t="shared" si="12"/>
        <v>102.51705858380826</v>
      </c>
    </row>
    <row r="73" spans="1:7" ht="18.75">
      <c r="A73" s="5"/>
      <c r="B73" s="6"/>
      <c r="C73" s="3"/>
      <c r="D73" s="3"/>
      <c r="E73" s="3"/>
      <c r="F73" s="3"/>
      <c r="G73" s="3"/>
    </row>
    <row r="74" spans="1:7" ht="20.25">
      <c r="A74" s="7" t="s">
        <v>81</v>
      </c>
      <c r="B74" s="8"/>
      <c r="C74" s="8"/>
      <c r="D74" s="8"/>
      <c r="E74" s="8"/>
      <c r="F74" s="8"/>
      <c r="G74" s="8"/>
    </row>
    <row r="75" spans="1:7" ht="20.25">
      <c r="A75" s="7" t="s">
        <v>100</v>
      </c>
      <c r="B75" s="8"/>
      <c r="C75" s="8"/>
      <c r="D75" s="8"/>
      <c r="E75" s="8"/>
      <c r="F75" s="8"/>
      <c r="G75" s="9"/>
    </row>
    <row r="76" spans="1:7" ht="20.25">
      <c r="A76" s="7" t="s">
        <v>101</v>
      </c>
      <c r="B76" s="8"/>
      <c r="C76" s="8"/>
      <c r="D76" s="8"/>
      <c r="E76" s="8"/>
      <c r="F76" s="8"/>
      <c r="G76" s="9" t="s">
        <v>82</v>
      </c>
    </row>
  </sheetData>
  <mergeCells count="6">
    <mergeCell ref="A1:G1"/>
    <mergeCell ref="A3:A4"/>
    <mergeCell ref="B3:B4"/>
    <mergeCell ref="C3:C4"/>
    <mergeCell ref="D3:D4"/>
    <mergeCell ref="E3:E4"/>
  </mergeCells>
  <pageMargins left="0.39370078740157483" right="0.39370078740157483" top="0.74803149606299213" bottom="0.55118110236220474" header="0.31496062992125984" footer="0.31496062992125984"/>
  <pageSetup paperSize="9" scale="84" fitToHeight="0" orientation="landscape" horizontalDpi="180" verticalDpi="180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Лист2!Заголовки_для_печати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2011-04-18T12:39:00Z</dcterms:modified>
</cp:coreProperties>
</file>