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Default Extension="docx" ContentType="application/vnd.openxmlformats-officedocument.wordprocessingml.documen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Лист2!$5:$5</definedName>
  </definedNames>
  <calcPr calcId="124519"/>
</workbook>
</file>

<file path=xl/calcChain.xml><?xml version="1.0" encoding="utf-8"?>
<calcChain xmlns="http://schemas.openxmlformats.org/spreadsheetml/2006/main">
  <c r="D85" i="2"/>
  <c r="C85"/>
  <c r="G84" l="1"/>
  <c r="G83"/>
  <c r="G82"/>
  <c r="G81"/>
  <c r="G80"/>
  <c r="F80"/>
  <c r="G79"/>
  <c r="G78"/>
  <c r="F78"/>
  <c r="G77"/>
  <c r="F77"/>
  <c r="G76"/>
  <c r="F76"/>
  <c r="G75"/>
  <c r="F75"/>
  <c r="G74"/>
  <c r="F74"/>
  <c r="G73"/>
  <c r="F73"/>
  <c r="G72"/>
  <c r="F72"/>
  <c r="G71"/>
  <c r="F71"/>
  <c r="G70"/>
  <c r="F70"/>
  <c r="G69"/>
  <c r="F69"/>
  <c r="G68"/>
  <c r="F68"/>
  <c r="G67"/>
  <c r="F67"/>
  <c r="G66"/>
  <c r="F66"/>
  <c r="G65"/>
  <c r="F65"/>
  <c r="G64"/>
  <c r="F64"/>
  <c r="G63"/>
  <c r="F63"/>
  <c r="G62"/>
  <c r="F62"/>
  <c r="G61"/>
  <c r="F61"/>
  <c r="G60"/>
  <c r="F60"/>
  <c r="G59"/>
  <c r="G58"/>
  <c r="G57"/>
  <c r="F57"/>
  <c r="G56"/>
  <c r="G55"/>
  <c r="F55"/>
  <c r="G54"/>
  <c r="F54"/>
  <c r="G53"/>
  <c r="F53"/>
  <c r="G52"/>
  <c r="G51"/>
  <c r="G50"/>
  <c r="G49"/>
  <c r="F49"/>
  <c r="G48"/>
  <c r="G47"/>
  <c r="G46"/>
  <c r="G45"/>
  <c r="E44"/>
  <c r="G44" s="1"/>
  <c r="D44"/>
  <c r="G43"/>
  <c r="F43"/>
  <c r="G42"/>
  <c r="F42"/>
  <c r="E41"/>
  <c r="D41"/>
  <c r="C41"/>
  <c r="C40" s="1"/>
  <c r="E40"/>
  <c r="E85" s="1"/>
  <c r="D40"/>
  <c r="F85" l="1"/>
  <c r="G85"/>
  <c r="F40"/>
  <c r="G40"/>
  <c r="F41"/>
  <c r="G41"/>
  <c r="E30" l="1"/>
  <c r="E27"/>
  <c r="E25"/>
  <c r="G34"/>
  <c r="D33"/>
  <c r="E33"/>
  <c r="C33"/>
  <c r="D30"/>
  <c r="C27"/>
  <c r="C25"/>
  <c r="C20"/>
  <c r="C12"/>
  <c r="C9"/>
  <c r="C7"/>
  <c r="C30"/>
  <c r="C29" s="1"/>
  <c r="C18" l="1"/>
  <c r="C6" s="1"/>
  <c r="D29"/>
  <c r="E29"/>
  <c r="D25"/>
  <c r="G32"/>
  <c r="F23"/>
  <c r="F16"/>
  <c r="F11"/>
  <c r="F10"/>
  <c r="D20"/>
  <c r="E20"/>
  <c r="G37"/>
  <c r="F24"/>
  <c r="G24"/>
  <c r="F31"/>
  <c r="G31"/>
  <c r="G8"/>
  <c r="G10"/>
  <c r="G11"/>
  <c r="G13"/>
  <c r="G14"/>
  <c r="G15"/>
  <c r="G16"/>
  <c r="G17"/>
  <c r="G19"/>
  <c r="G21"/>
  <c r="G22"/>
  <c r="G23"/>
  <c r="G26"/>
  <c r="G28"/>
  <c r="G35"/>
  <c r="G36"/>
  <c r="G38"/>
  <c r="F13"/>
  <c r="F14"/>
  <c r="F15"/>
  <c r="F17"/>
  <c r="F21"/>
  <c r="F22"/>
  <c r="F26"/>
  <c r="F28"/>
  <c r="F35"/>
  <c r="F36"/>
  <c r="F37"/>
  <c r="F38"/>
  <c r="F30" l="1"/>
  <c r="G30"/>
  <c r="F29"/>
  <c r="G29" l="1"/>
  <c r="D27"/>
  <c r="G25"/>
  <c r="F25"/>
  <c r="E12"/>
  <c r="D12"/>
  <c r="E9"/>
  <c r="D9"/>
  <c r="F8"/>
  <c r="E7"/>
  <c r="D7"/>
  <c r="F33" l="1"/>
  <c r="F27"/>
  <c r="F12"/>
  <c r="F9"/>
  <c r="G33"/>
  <c r="G27"/>
  <c r="E18"/>
  <c r="F20"/>
  <c r="G20"/>
  <c r="G12"/>
  <c r="G9"/>
  <c r="D18"/>
  <c r="D6" s="1"/>
  <c r="G7"/>
  <c r="F7"/>
  <c r="E6" l="1"/>
  <c r="F6" s="1"/>
  <c r="F18"/>
  <c r="G18"/>
  <c r="G6" l="1"/>
</calcChain>
</file>

<file path=xl/sharedStrings.xml><?xml version="1.0" encoding="utf-8"?>
<sst xmlns="http://schemas.openxmlformats.org/spreadsheetml/2006/main" count="173" uniqueCount="173">
  <si>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</si>
  <si>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</si>
  <si>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</si>
  <si>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</si>
  <si>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</si>
  <si>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</si>
  <si>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</si>
  <si>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</si>
  <si>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</si>
  <si>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</si>
  <si>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</si>
  <si>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</si>
  <si>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</si>
  <si>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</si>
  <si>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1 06 01020 04 0000 110</t>
  </si>
  <si>
    <t>Налог на имущество физических лиц, взимаемый  по ставкам, применяемым к объектам налогообложения, расположенным в границах городских округов</t>
  </si>
  <si>
    <t>1 06 06000 00 0000 110</t>
  </si>
  <si>
    <t xml:space="preserve">Земельный налог </t>
  </si>
  <si>
    <t>1 08 00000 00 0000 000</t>
  </si>
  <si>
    <t>ГОСУДАРСТВЕННАЯ ПОШЛИНА</t>
  </si>
  <si>
    <t>1 09 00000 00 0000 000</t>
  </si>
  <si>
    <t>ЗАДОЛЖЕННОСТЬ И ПЕРЕРАСЧЕТЫ ПО ОТМЕНЕННЫМ НАЛОГАМ, СБОРАМ И ИНЫМ ОБЯЗАТЕЛЬНЫМ ПЛАТЕЖАМ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</si>
  <si>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</si>
  <si>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</si>
  <si>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1 11 05010 04 0000 120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</si>
  <si>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</t>
  </si>
  <si>
    <t>1 11 05024 04 0000 120</t>
  </si>
  <si>
    <t>1 11 05034 04 0000 120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</si>
  <si>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</si>
  <si>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</si>
  <si>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1 11 09044 04 0000 120</t>
  </si>
  <si>
    <t>1 11 09044 04 0001 120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</si>
  <si>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</si>
  <si>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</si>
  <si>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</si>
  <si>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</si>
  <si>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</si>
  <si>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И КОМПЕНСАЦИИ ЗАТРАТ ГОСУДАРСТВА</t>
  </si>
  <si>
    <t>1 13 03040 04 0000 130</t>
  </si>
  <si>
    <t>Прочие доходы от оказания платных услуг получателями средств бюджетов городских округов и компенсации затрат бюджетов городских округов, из них:</t>
  </si>
  <si>
    <t>1 13 03040 04 0100 130</t>
  </si>
  <si>
    <t>Доходы, полученные бюджетными учреждениями города от приносящей доход деятельности</t>
  </si>
  <si>
    <t>1 14 00000 00 0000 000</t>
  </si>
  <si>
    <t>ДОХОДЫ ОТ ПРОДАЖИ МАТЕРИАЛЬНЫХ И НЕМАТЕРИАЛЬНЫХ АКТИВОВ, в том числе:</t>
  </si>
  <si>
    <t>1 14 02030 04 0000 410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</si>
  <si>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</si>
  <si>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</si>
  <si>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1 16 00000 00 0000 000</t>
  </si>
  <si>
    <t>ШТРАФЫ, САНКЦИИ, ВОЗМЕЩЕНИЕ УЩЕРБА</t>
  </si>
  <si>
    <t>1 17 00000 00 0000 000</t>
  </si>
  <si>
    <t>ПРОЧИЕ НЕНАЛОГОВЫЕ ДОХОДЫ</t>
  </si>
  <si>
    <t>2 00 00000 00 0000 000</t>
  </si>
  <si>
    <t>2 02 01001 04 0001 151</t>
  </si>
  <si>
    <t>Дотация на выравнивание бюджетной обеспеченности поселений области</t>
  </si>
  <si>
    <t>2 02 02999 04 0016 151</t>
  </si>
  <si>
    <t>2 02 02999 04 0017 151</t>
  </si>
  <si>
    <t>2 02 02999 04 0018 151</t>
  </si>
  <si>
    <t>2 02 03021 04 0000 151</t>
  </si>
  <si>
    <t>2 02 03024 04 0001 151</t>
  </si>
  <si>
    <t>2 02 03024 04 0003 151</t>
  </si>
  <si>
    <t>2 02 03024 04 0004 151</t>
  </si>
  <si>
    <t>2 02 03024 04 0009 151</t>
  </si>
  <si>
    <t>2 02 03024 04 0010 151</t>
  </si>
  <si>
    <t>2 02 03024 04 0011 151</t>
  </si>
  <si>
    <t>2 02 03024 04 0012 151</t>
  </si>
  <si>
    <t>2 02 03024 04 0013 151</t>
  </si>
  <si>
    <t>Субвенция на осуществление органами местного самоуправления государственных полномочий на организацию денежных выплат медицинскому персоналу фельдшерско-акушерских пунктов, врачам, фельдшерам и медицинским сестрам скорой медицинской помощи</t>
  </si>
  <si>
    <t>2 02 03055 04 0000 151</t>
  </si>
  <si>
    <t>Субвенция на осуществление органами местного самоуправления государственных полномочий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</si>
  <si>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ВСЕГО ДОХОДОВ:</t>
  </si>
  <si>
    <t>Код</t>
  </si>
  <si>
    <t>Наименование</t>
  </si>
  <si>
    <t>тыс. руб.</t>
  </si>
  <si>
    <t xml:space="preserve">% исполнения </t>
  </si>
  <si>
    <t>Прочие поступления от использования имущества, находящегося в собственности  городских округов (плата за наем муниципальных жилых помещений)</t>
  </si>
  <si>
    <t>ВОЗВРАТ ОСТАТКОВ СУБСИДИЙ, СУБВЕНЦИЙ И ИНЫХ МЕЖБЮДЖЕТНЫХ ТРАНСФЕРТОВ, ИМЕЮЩИХ ЦЕЛЕВОЕ НАЗНАЧЕНИЕ, ПРОШЛЫХ ЛЕТ</t>
  </si>
  <si>
    <t>1 11 05000 00 0000 120</t>
  </si>
  <si>
    <t>2 02 03024 04 0008 151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</si>
  <si>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</si>
  <si>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1 11 01040 04 0000 120</t>
  </si>
  <si>
    <t>1 14 06024 04 0000 430</t>
  </si>
  <si>
    <t>Председатель комитета по финансам</t>
  </si>
  <si>
    <t>А.И. Никитин</t>
  </si>
  <si>
    <t>1 06 04000 02 0000 110</t>
  </si>
  <si>
    <t>Транспортный налог</t>
  </si>
  <si>
    <t>Исполнено</t>
  </si>
  <si>
    <t>2 02 01003 04 0000 151</t>
  </si>
  <si>
    <t>Дотация на поддержку мер по обеспечению сбалансированности бюджетов</t>
  </si>
  <si>
    <t>2 02 02999 04 0030 151</t>
  </si>
  <si>
    <t>Субвенции на реализацию основных общеобразовательных программ в части финансирования расходов на ежемесячное денежное вознаграждение за классное руководство</t>
  </si>
  <si>
    <t>2 02 03024 04 0015 151</t>
  </si>
  <si>
    <t>Субвенция на осуществление органами местного самоуправления отдельных государственных полномочий по государственному управлению охраной труда</t>
  </si>
  <si>
    <t>2 02 03024 04 0014 151</t>
  </si>
  <si>
    <t>2 02 03024 04 0016 151</t>
  </si>
  <si>
    <t>2 02 03024 04 0017 151</t>
  </si>
  <si>
    <t>2 02 03024 04 0018 151</t>
  </si>
  <si>
    <t>2 02 04025 04 0000 151</t>
  </si>
  <si>
    <t xml:space="preserve">Межбюджетные трансферты на комплектование книжных фондов библиотек муниципальных образований </t>
  </si>
  <si>
    <t>2 02 04999 04 0007 151</t>
  </si>
  <si>
    <t>Иные межбюджетные трансферты на комплектование книжных фондов библиотек муниципальных образований области за счет средств областного бюджета</t>
  </si>
  <si>
    <t xml:space="preserve">администрации муниципального образования </t>
  </si>
  <si>
    <t>"Город Саратов"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</si>
  <si>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</si>
  <si>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</si>
  <si>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</si>
  <si>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2 02 02116 04 0000 151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</si>
  <si>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</si>
  <si>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2 02 02137 04 0000 151</t>
  </si>
  <si>
    <t xml:space="preserve">Субсидия на возмещение стоимости питания обучающихся, посещающих группы продленного дня в муниципальных общеобразовательных учреждениях, в соответствии с Законом Саратовской области «Об образовании» </t>
  </si>
  <si>
    <t xml:space="preserve">Субсидия на возмещение стоимости питания обучающихся в муниципальных общеобразовательных учреждениях в соответствии с Законом Саратовской  области «Об образовании» </t>
  </si>
  <si>
    <t>Субсидия на возмещение содержания воспитанников в муниципальных образовательных учреждениях, реализующих основную общеобразовательную программу дошкольного образования, в соответствии с Законом Саратовской области «Об образовании»</t>
  </si>
  <si>
    <t xml:space="preserve">Субсидия на возмещение части стоимости молока для питания обучающихся 1-4 классов в муниципальных общеобразовательных учреждениях в соответствии с Законом Саратовской области «Об образовании» </t>
  </si>
  <si>
    <t>2 02 03002 04 0000 151</t>
  </si>
  <si>
    <t>Субвенция на осуществление полномочий по подготовке проведения статистических переписей</t>
  </si>
  <si>
    <t>Субвенция на реализацию основных общеобразовательных программ в части финансирования расходов на оплату труда работников общеобразовательных учреждений, расходов на учебники и учебные пособия, технические средства обучения, расходные материалы и хозяйственные нужды (за исключением расходов на содержание зданий и коммунальных расходов, осуществляемых из местных бюджетов)</t>
  </si>
  <si>
    <t>Субвенция на осуществление органами местного самоуправления государственных полномочий по исполнению функций комиссий по делам несовершеннолетних и защите их прав</t>
  </si>
  <si>
    <t>Субвенция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 области кассовых выплат получателям средств областного бюджета, расположенным на территориях муниципальных образований области</t>
  </si>
  <si>
    <t>Субвенция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</si>
  <si>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</t>
  </si>
  <si>
    <t>Субвенция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</si>
  <si>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>Субвенция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</si>
  <si>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>Субвенция на осуществление органами местного самоуправления государственных полномочий на организацию предоставления компенсации части родительской платы и расходы по оплате услуг почтовой связи и банковских услуг, оказываемых банками, по выплате за содержание ребенка в муниципальных образовательных организациях, реализующих основную общеобразовательную программу дошкольного образования</t>
  </si>
  <si>
    <t>Субвенция на компенсацию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</si>
  <si>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Субвенция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</si>
  <si>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 xml:space="preserve">Субвенция на осуществление органами местного самоуправления государственных полномочий по предоставлению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 </t>
  </si>
  <si>
    <t>Субвенция на осуществление органами местного самоуправления государственных полномочий по организации предоставления гражданам социальных выплат на проведение в жилых помещениях капитального ремонта и (или) работ, направленных на повышение уровня обеспеченности их коммунальными услугами</t>
  </si>
  <si>
    <t>2 02 03024 04 0022 151</t>
  </si>
  <si>
    <t>Субвенция на осуществление органами местного самоуправления государственных полномочий по предоставлению мер социальной поддержки в виде денежных выплат отдельным категориям работников муниципальных образовательных учреждений, реализующих основную общеобразовательную программу дошкольного образования</t>
  </si>
  <si>
    <t>2 02 03024 04 0023 151</t>
  </si>
  <si>
    <t>Субвенция на осуществление органами местного самоуправления государственных полномочий по организации предоставления денежных выплат отдельным категориям работников муниципальных образовательных учреждений, реализующих основную общеобразовательную программу дошкольного образования</t>
  </si>
  <si>
    <t>2 02 04999 04 0008 151</t>
  </si>
  <si>
    <t>2 19 00000 00 0000 000</t>
  </si>
  <si>
    <t>2 19 04000 04 0000 151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</si>
  <si>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</si>
  <si>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</si>
  <si>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</si>
  <si>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</si>
  <si>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из них: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</si>
  <si>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</si>
  <si>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</si>
  <si>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1 13 03040 04 0300 130</t>
  </si>
  <si>
    <t>Поступления учреждениям, находящимся в ведении органов местного самоуправления городских округов,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страхования, на финансовое обеспечение внедрения стандартов медицинской помощи, повышение доступности амбулаторной медицинской помощи</t>
  </si>
  <si>
    <t>Анализ исполнения доходной части бюджета муниципального образования "Город Саратов" на 01.01.2012 года</t>
  </si>
  <si>
    <t>1 14 01040 04 0000 410</t>
  </si>
  <si>
    <t>Доходы от продажи квартир, находящихся в собственности городских округов</t>
  </si>
  <si>
    <t>Бюджет 2011 года</t>
  </si>
  <si>
    <t>к бюджету 2011 года</t>
  </si>
  <si>
    <t>Уточненные бюджетные назначения 2011 года</t>
  </si>
  <si>
    <t>к уточненным бюджетным назначениям 
 2011 года</t>
  </si>
  <si>
    <t>2 02 02051 04 0000 151</t>
  </si>
  <si>
    <t>Субсидия на реализацию федеральных целевых программ</t>
  </si>
  <si>
    <t>2 02 02088 04 0001 151</t>
  </si>
  <si>
    <t>Субсидия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</si>
  <si>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2 02 02088 04 0002 151</t>
  </si>
  <si>
    <t>Субсидия на обеспечение мероприятий по  переселению 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</si>
  <si>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2 02 02089 04 0001 151</t>
  </si>
  <si>
    <t>Субсидия на обеспечение мероприятий по капитальному ремонту многоквартирных домов за счёт средств, поступивших из областного бюджета</t>
  </si>
  <si>
    <t>2 02 02089 04 0002 151</t>
  </si>
  <si>
    <t>Субсидия на обеспечение мероприятий по переселению граждан из аварийного жилищного фонда за счёт средств, поступивших из областного бюджета</t>
  </si>
  <si>
    <t>2 02 02132 04 0000 151</t>
  </si>
  <si>
    <t>Субсидия на приобретение оборудования для быстровозводимых физкультурно-оздоровительных комплексов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</si>
  <si>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</si>
  <si>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2 02 02145 04 0000 151</t>
  </si>
  <si>
    <t>Субсидия на модернизацию региональных систем общего образования</t>
  </si>
  <si>
    <t>2 02 02999 04 0029 151</t>
  </si>
  <si>
    <t>Субсидия на обеспечение жильем молодых семей за счет средств областного бюджета</t>
  </si>
  <si>
    <t>2 02 03007 04 0000 151</t>
  </si>
  <si>
    <t>Субвенция на составление (изменение, дополнение) списков кандидатов в присяжные заседатели федеральных судов общей юрисдикции в Российской Федерации</t>
  </si>
  <si>
    <t>2 02 04034 04 0001 151</t>
  </si>
  <si>
    <t>Межбюджетные трансферты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</si>
  <si>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Иные межбюджетные трансферты на погашение кредиторской задолженности за выполненные в 2010 году объемы работ по повышению энергоэффективности на энергоемких объектах и в системах теплоснабжения организаций коммунального комплекса и  бюджетных учреждений</t>
  </si>
  <si>
    <t>2 02 04999 04 0009 151</t>
  </si>
  <si>
    <t>Иные межбюджетные трансферты на погашение кредиторской задолженности по денежным выплатам отдельным категориям работников муниципальных образовательных учреждений, реализующих основную общеобразовательную программу дошкольного образования, осуществляемым до 1 ноября 2011 года в соответствии с Законом Саратовской области от 26 ноября 2010 г. №  207-ЗСО «О социальной поддержке в 2011 году отдельных категорий работников муниципальных образовательных учреждений, реализующих основную общеобразовательную программу дошкольного образования, и о наделении органов местного самоуправления государственными полномочиями по социальной поддержке»</t>
  </si>
</sst>
</file>

<file path=xl/styles.xml><?xml version="1.0" encoding="utf-8"?>
<styleSheet xmlns="http://schemas.openxmlformats.org/spreadsheetml/2006/main">
  <numFmts count="2">
    <numFmt numFmtId="164" formatCode="#,##0.0_ ;[Red]\-#,##0.0\ "/>
    <numFmt numFmtId="165" formatCode="#,##0.0_р_.;[Red]\-#,##0.0_р_."/>
  </numFmts>
  <fonts count="9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wrapText="1"/>
    </xf>
    <xf numFmtId="0" fontId="1" fillId="0" borderId="0" xfId="0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vertical="top" wrapText="1"/>
    </xf>
    <xf numFmtId="165" fontId="4" fillId="0" borderId="0" xfId="0" applyNumberFormat="1" applyFont="1" applyAlignment="1" applyProtection="1">
      <alignment horizontal="left" vertical="center"/>
      <protection hidden="1"/>
    </xf>
    <xf numFmtId="0" fontId="5" fillId="0" borderId="0" xfId="0" applyFont="1" applyFill="1" applyBorder="1"/>
    <xf numFmtId="165" fontId="4" fillId="0" borderId="0" xfId="0" applyNumberFormat="1" applyFont="1" applyAlignment="1" applyProtection="1">
      <alignment horizontal="right" vertical="center"/>
      <protection hidden="1"/>
    </xf>
    <xf numFmtId="164" fontId="2" fillId="2" borderId="1" xfId="0" applyNumberFormat="1" applyFont="1" applyFill="1" applyBorder="1" applyAlignment="1">
      <alignment horizontal="right" wrapText="1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centerContinuous" vertical="center" wrapText="1"/>
    </xf>
    <xf numFmtId="0" fontId="1" fillId="0" borderId="2" xfId="0" applyFont="1" applyFill="1" applyBorder="1" applyAlignment="1">
      <alignment horizontal="centerContinuous" vertical="center" wrapText="1"/>
    </xf>
    <xf numFmtId="0" fontId="1" fillId="0" borderId="3" xfId="0" applyFont="1" applyFill="1" applyBorder="1"/>
    <xf numFmtId="0" fontId="2" fillId="0" borderId="3" xfId="0" applyFont="1" applyFill="1" applyBorder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6" fillId="2" borderId="1" xfId="0" applyFont="1" applyFill="1" applyBorder="1"/>
    <xf numFmtId="164" fontId="2" fillId="2" borderId="1" xfId="0" applyNumberFormat="1" applyFont="1" applyFill="1" applyBorder="1" applyAlignment="1">
      <alignment horizontal="right" vertical="top" wrapText="1"/>
    </xf>
    <xf numFmtId="164" fontId="2" fillId="2" borderId="1" xfId="0" applyNumberFormat="1" applyFont="1" applyFill="1" applyBorder="1" applyAlignment="1">
      <alignment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vertical="justify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2" borderId="4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_________Microsoft_Office_Word1.docx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legacyDrawing r:id="rId2"/>
  <oleObjects>
    <oleObject progId="Word.Document.12" shapeId="1025" r:id="rId3"/>
  </oleObject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9"/>
  <sheetViews>
    <sheetView tabSelected="1" topLeftCell="A38" zoomScale="86" zoomScaleNormal="86" zoomScaleSheetLayoutView="70" workbookViewId="0">
      <selection activeCell="E40" sqref="E40"/>
    </sheetView>
  </sheetViews>
  <sheetFormatPr defaultRowHeight="15"/>
  <cols>
    <col min="1" max="1" width="31" style="4" customWidth="1"/>
    <col min="2" max="2" width="52" style="4" customWidth="1"/>
    <col min="3" max="5" width="16.7109375" style="4" customWidth="1"/>
    <col min="6" max="6" width="15.7109375" style="4" customWidth="1"/>
    <col min="7" max="7" width="16.140625" style="4" customWidth="1"/>
    <col min="8" max="16384" width="9.140625" style="4"/>
  </cols>
  <sheetData>
    <row r="1" spans="1:7" ht="69" customHeight="1">
      <c r="A1" s="34" t="s">
        <v>142</v>
      </c>
      <c r="B1" s="34"/>
      <c r="C1" s="34"/>
      <c r="D1" s="34"/>
      <c r="E1" s="34"/>
      <c r="F1" s="34"/>
      <c r="G1" s="34"/>
    </row>
    <row r="2" spans="1:7" ht="24.75" customHeight="1">
      <c r="A2" s="14"/>
      <c r="B2" s="14"/>
      <c r="C2" s="14"/>
      <c r="D2" s="14"/>
      <c r="E2" s="14"/>
      <c r="F2" s="14"/>
      <c r="G2" s="15" t="s">
        <v>72</v>
      </c>
    </row>
    <row r="3" spans="1:7" ht="18.75" customHeight="1">
      <c r="A3" s="35" t="s">
        <v>70</v>
      </c>
      <c r="B3" s="35" t="s">
        <v>71</v>
      </c>
      <c r="C3" s="35" t="s">
        <v>145</v>
      </c>
      <c r="D3" s="35" t="s">
        <v>147</v>
      </c>
      <c r="E3" s="35" t="s">
        <v>85</v>
      </c>
      <c r="F3" s="12" t="s">
        <v>73</v>
      </c>
      <c r="G3" s="13"/>
    </row>
    <row r="4" spans="1:7" ht="118.5" customHeight="1">
      <c r="A4" s="36"/>
      <c r="B4" s="36"/>
      <c r="C4" s="36"/>
      <c r="D4" s="36"/>
      <c r="E4" s="36"/>
      <c r="F4" s="26" t="s">
        <v>146</v>
      </c>
      <c r="G4" s="29" t="s">
        <v>148</v>
      </c>
    </row>
    <row r="5" spans="1:7" ht="19.5" customHeight="1">
      <c r="A5" s="1">
        <v>1</v>
      </c>
      <c r="B5" s="1">
        <v>2</v>
      </c>
      <c r="C5" s="1">
        <v>3</v>
      </c>
      <c r="D5" s="1">
        <v>4</v>
      </c>
      <c r="E5" s="1">
        <v>5</v>
      </c>
      <c r="F5" s="2">
        <v>6</v>
      </c>
      <c r="G5" s="2">
        <v>7</v>
      </c>
    </row>
    <row r="6" spans="1:7" s="19" customFormat="1" ht="39" customHeight="1">
      <c r="A6" s="17" t="s">
        <v>0</v>
      </c>
      <c r="B6" s="18" t="s">
        <v>1</v>
      </c>
      <c r="C6" s="11">
        <f>C7+C9+C12+C16+C17+C18+C27+C29+C33+C38+C39</f>
        <v>7216617.2999999998</v>
      </c>
      <c r="D6" s="10">
        <f>D7+D9+D12+D16+D17+D18+D27+D29+D33+D38+D39</f>
        <v>7908588.7000000002</v>
      </c>
      <c r="E6" s="10">
        <f>E7+E9+E12+E16+E17+E18+E27+E29+E33+E38+E39</f>
        <v>7918013</v>
      </c>
      <c r="F6" s="10">
        <f t="shared" ref="F6:F38" si="0">E6/C6*100</f>
        <v>109.71917549237369</v>
      </c>
      <c r="G6" s="10">
        <f t="shared" ref="G6:G38" si="1">E6/D6*100</f>
        <v>100.11916538281982</v>
      </c>
    </row>
    <row r="7" spans="1:7" s="19" customFormat="1" ht="18.75" customHeight="1">
      <c r="A7" s="17" t="s">
        <v>2</v>
      </c>
      <c r="B7" s="18" t="s">
        <v>3</v>
      </c>
      <c r="C7" s="11">
        <f>C8</f>
        <v>3610236</v>
      </c>
      <c r="D7" s="10">
        <f t="shared" ref="D7:E7" si="2">D8</f>
        <v>3760236</v>
      </c>
      <c r="E7" s="10">
        <f t="shared" si="2"/>
        <v>3778270</v>
      </c>
      <c r="F7" s="10">
        <f t="shared" si="0"/>
        <v>104.65437716537092</v>
      </c>
      <c r="G7" s="10">
        <f t="shared" si="1"/>
        <v>100.4795975571746</v>
      </c>
    </row>
    <row r="8" spans="1:7" s="19" customFormat="1" ht="19.5" customHeight="1">
      <c r="A8" s="17" t="s">
        <v>4</v>
      </c>
      <c r="B8" s="18" t="s">
        <v>5</v>
      </c>
      <c r="C8" s="11">
        <v>3610236</v>
      </c>
      <c r="D8" s="10">
        <v>3760236</v>
      </c>
      <c r="E8" s="10">
        <v>3778270</v>
      </c>
      <c r="F8" s="10">
        <f t="shared" si="0"/>
        <v>104.65437716537092</v>
      </c>
      <c r="G8" s="10">
        <f t="shared" si="1"/>
        <v>100.4795975571746</v>
      </c>
    </row>
    <row r="9" spans="1:7" s="19" customFormat="1" ht="22.5" customHeight="1">
      <c r="A9" s="17" t="s">
        <v>6</v>
      </c>
      <c r="B9" s="18" t="s">
        <v>7</v>
      </c>
      <c r="C9" s="11">
        <f>C10+C11</f>
        <v>661722.19999999995</v>
      </c>
      <c r="D9" s="10">
        <f t="shared" ref="D9:E9" si="3">D10+D11</f>
        <v>651722.19999999995</v>
      </c>
      <c r="E9" s="10">
        <f t="shared" si="3"/>
        <v>639413.39999999991</v>
      </c>
      <c r="F9" s="10">
        <f t="shared" si="0"/>
        <v>96.628675900551613</v>
      </c>
      <c r="G9" s="10">
        <f t="shared" si="1"/>
        <v>98.111342532140227</v>
      </c>
    </row>
    <row r="10" spans="1:7" s="19" customFormat="1" ht="42" customHeight="1">
      <c r="A10" s="17" t="s">
        <v>8</v>
      </c>
      <c r="B10" s="18" t="s">
        <v>9</v>
      </c>
      <c r="C10" s="11">
        <v>659222.19999999995</v>
      </c>
      <c r="D10" s="10">
        <v>649222.19999999995</v>
      </c>
      <c r="E10" s="10">
        <v>637045.69999999995</v>
      </c>
      <c r="F10" s="10">
        <f t="shared" si="0"/>
        <v>96.635959771985839</v>
      </c>
      <c r="G10" s="10">
        <f t="shared" si="1"/>
        <v>98.124447993306447</v>
      </c>
    </row>
    <row r="11" spans="1:7" s="19" customFormat="1" ht="22.5" customHeight="1">
      <c r="A11" s="17" t="s">
        <v>10</v>
      </c>
      <c r="B11" s="18" t="s">
        <v>11</v>
      </c>
      <c r="C11" s="11">
        <v>2500</v>
      </c>
      <c r="D11" s="10">
        <v>2500</v>
      </c>
      <c r="E11" s="10">
        <v>2367.6999999999998</v>
      </c>
      <c r="F11" s="10">
        <f t="shared" si="0"/>
        <v>94.707999999999998</v>
      </c>
      <c r="G11" s="10">
        <f t="shared" si="1"/>
        <v>94.707999999999998</v>
      </c>
    </row>
    <row r="12" spans="1:7" s="19" customFormat="1" ht="22.5" customHeight="1">
      <c r="A12" s="17" t="s">
        <v>12</v>
      </c>
      <c r="B12" s="18" t="s">
        <v>13</v>
      </c>
      <c r="C12" s="11">
        <f>C13+C15+C14</f>
        <v>1146453.2</v>
      </c>
      <c r="D12" s="10">
        <f t="shared" ref="D12:E12" si="4">D13+D15+D14</f>
        <v>1207090.5</v>
      </c>
      <c r="E12" s="10">
        <f t="shared" si="4"/>
        <v>1223140.6000000001</v>
      </c>
      <c r="F12" s="10">
        <f t="shared" si="0"/>
        <v>106.68909991266979</v>
      </c>
      <c r="G12" s="10">
        <f t="shared" si="1"/>
        <v>101.32965175353463</v>
      </c>
    </row>
    <row r="13" spans="1:7" s="19" customFormat="1" ht="81" customHeight="1">
      <c r="A13" s="17" t="s">
        <v>14</v>
      </c>
      <c r="B13" s="18" t="s">
        <v>15</v>
      </c>
      <c r="C13" s="11">
        <v>30000</v>
      </c>
      <c r="D13" s="10">
        <v>52637.3</v>
      </c>
      <c r="E13" s="10">
        <v>50575.8</v>
      </c>
      <c r="F13" s="10">
        <f t="shared" si="0"/>
        <v>168.58600000000001</v>
      </c>
      <c r="G13" s="10">
        <f t="shared" si="1"/>
        <v>96.083575715319753</v>
      </c>
    </row>
    <row r="14" spans="1:7" s="19" customFormat="1" ht="20.25" customHeight="1">
      <c r="A14" s="20" t="s">
        <v>83</v>
      </c>
      <c r="B14" s="18" t="s">
        <v>84</v>
      </c>
      <c r="C14" s="11">
        <v>124270.6</v>
      </c>
      <c r="D14" s="10">
        <v>118270.6</v>
      </c>
      <c r="E14" s="10">
        <v>115129.5</v>
      </c>
      <c r="F14" s="10">
        <f t="shared" si="0"/>
        <v>92.64419742078978</v>
      </c>
      <c r="G14" s="10">
        <f t="shared" si="1"/>
        <v>97.344141316607846</v>
      </c>
    </row>
    <row r="15" spans="1:7" s="19" customFormat="1" ht="20.25" customHeight="1">
      <c r="A15" s="17" t="s">
        <v>16</v>
      </c>
      <c r="B15" s="18" t="s">
        <v>17</v>
      </c>
      <c r="C15" s="11">
        <v>992182.6</v>
      </c>
      <c r="D15" s="10">
        <v>1036182.6</v>
      </c>
      <c r="E15" s="10">
        <v>1057435.3</v>
      </c>
      <c r="F15" s="10">
        <f t="shared" si="0"/>
        <v>106.57668255823071</v>
      </c>
      <c r="G15" s="10">
        <f t="shared" si="1"/>
        <v>102.05105741015146</v>
      </c>
    </row>
    <row r="16" spans="1:7" s="19" customFormat="1" ht="20.25" customHeight="1">
      <c r="A16" s="17" t="s">
        <v>18</v>
      </c>
      <c r="B16" s="18" t="s">
        <v>19</v>
      </c>
      <c r="C16" s="27">
        <v>231975.3</v>
      </c>
      <c r="D16" s="21">
        <v>272155.3</v>
      </c>
      <c r="E16" s="21">
        <v>282990.40000000002</v>
      </c>
      <c r="F16" s="10">
        <f t="shared" si="0"/>
        <v>121.99160858936276</v>
      </c>
      <c r="G16" s="10">
        <f t="shared" si="1"/>
        <v>103.98121954633991</v>
      </c>
    </row>
    <row r="17" spans="1:7" s="19" customFormat="1" ht="60" customHeight="1">
      <c r="A17" s="17" t="s">
        <v>20</v>
      </c>
      <c r="B17" s="18" t="s">
        <v>21</v>
      </c>
      <c r="C17" s="11">
        <v>2202</v>
      </c>
      <c r="D17" s="10">
        <v>7602</v>
      </c>
      <c r="E17" s="10">
        <v>7835.5</v>
      </c>
      <c r="F17" s="10">
        <f t="shared" si="0"/>
        <v>355.83560399636696</v>
      </c>
      <c r="G17" s="10">
        <f t="shared" si="1"/>
        <v>103.07156011575901</v>
      </c>
    </row>
    <row r="18" spans="1:7" s="19" customFormat="1" ht="79.5" customHeight="1">
      <c r="A18" s="17" t="s">
        <v>22</v>
      </c>
      <c r="B18" s="18" t="s">
        <v>23</v>
      </c>
      <c r="C18" s="11">
        <f>C20+C24+C25+C19</f>
        <v>573343.5</v>
      </c>
      <c r="D18" s="10">
        <f t="shared" ref="D18:E18" si="5">D20+D24+D25+D19</f>
        <v>641363.5</v>
      </c>
      <c r="E18" s="10">
        <f t="shared" si="5"/>
        <v>692874.2</v>
      </c>
      <c r="F18" s="10">
        <f t="shared" si="0"/>
        <v>120.84800821845892</v>
      </c>
      <c r="G18" s="10">
        <f t="shared" si="1"/>
        <v>108.03143615126211</v>
      </c>
    </row>
    <row r="19" spans="1:7" s="19" customFormat="1" ht="96" customHeight="1">
      <c r="A19" s="17" t="s">
        <v>79</v>
      </c>
      <c r="B19" s="18" t="s">
        <v>78</v>
      </c>
      <c r="C19" s="11"/>
      <c r="D19" s="10">
        <v>1128.0999999999999</v>
      </c>
      <c r="E19" s="10">
        <v>1128.0999999999999</v>
      </c>
      <c r="F19" s="10"/>
      <c r="G19" s="10">
        <f t="shared" si="1"/>
        <v>100</v>
      </c>
    </row>
    <row r="20" spans="1:7" s="19" customFormat="1" ht="175.5" customHeight="1">
      <c r="A20" s="17" t="s">
        <v>76</v>
      </c>
      <c r="B20" s="18" t="s">
        <v>134</v>
      </c>
      <c r="C20" s="11">
        <f>C21+C22+C23</f>
        <v>542873</v>
      </c>
      <c r="D20" s="10">
        <f t="shared" ref="D20:E20" si="6">D21+D22+D23</f>
        <v>597552</v>
      </c>
      <c r="E20" s="10">
        <f t="shared" si="6"/>
        <v>652194.1</v>
      </c>
      <c r="F20" s="10">
        <f t="shared" si="0"/>
        <v>120.13750914118036</v>
      </c>
      <c r="G20" s="10">
        <f t="shared" si="1"/>
        <v>109.14432551476692</v>
      </c>
    </row>
    <row r="21" spans="1:7" s="19" customFormat="1" ht="138.75" customHeight="1">
      <c r="A21" s="17" t="s">
        <v>24</v>
      </c>
      <c r="B21" s="18" t="s">
        <v>25</v>
      </c>
      <c r="C21" s="11">
        <v>415623</v>
      </c>
      <c r="D21" s="10">
        <v>444802</v>
      </c>
      <c r="E21" s="10">
        <v>486580.6</v>
      </c>
      <c r="F21" s="10">
        <f t="shared" si="0"/>
        <v>117.07258741696201</v>
      </c>
      <c r="G21" s="10">
        <f t="shared" si="1"/>
        <v>109.39262863026696</v>
      </c>
    </row>
    <row r="22" spans="1:7" s="19" customFormat="1" ht="136.5" customHeight="1">
      <c r="A22" s="17" t="s">
        <v>26</v>
      </c>
      <c r="B22" s="18" t="s">
        <v>135</v>
      </c>
      <c r="C22" s="11">
        <v>7250</v>
      </c>
      <c r="D22" s="10">
        <v>7250</v>
      </c>
      <c r="E22" s="10">
        <v>7397.9</v>
      </c>
      <c r="F22" s="10">
        <f t="shared" si="0"/>
        <v>102.03999999999999</v>
      </c>
      <c r="G22" s="10">
        <f t="shared" si="1"/>
        <v>102.03999999999999</v>
      </c>
    </row>
    <row r="23" spans="1:7" s="19" customFormat="1" ht="117.75" customHeight="1">
      <c r="A23" s="17" t="s">
        <v>27</v>
      </c>
      <c r="B23" s="18" t="s">
        <v>136</v>
      </c>
      <c r="C23" s="11">
        <v>120000</v>
      </c>
      <c r="D23" s="10">
        <v>145500</v>
      </c>
      <c r="E23" s="10">
        <v>158215.6</v>
      </c>
      <c r="F23" s="10">
        <f t="shared" si="0"/>
        <v>131.84633333333332</v>
      </c>
      <c r="G23" s="10">
        <f t="shared" si="1"/>
        <v>108.73924398625429</v>
      </c>
    </row>
    <row r="24" spans="1:7" s="19" customFormat="1" ht="93.75">
      <c r="A24" s="17" t="s">
        <v>28</v>
      </c>
      <c r="B24" s="18" t="s">
        <v>29</v>
      </c>
      <c r="C24" s="11">
        <v>21135</v>
      </c>
      <c r="D24" s="10">
        <v>33347.9</v>
      </c>
      <c r="E24" s="10">
        <v>33347.9</v>
      </c>
      <c r="F24" s="10">
        <f t="shared" si="0"/>
        <v>157.78519044239414</v>
      </c>
      <c r="G24" s="10">
        <f t="shared" si="1"/>
        <v>100</v>
      </c>
    </row>
    <row r="25" spans="1:7" s="19" customFormat="1" ht="137.25" customHeight="1">
      <c r="A25" s="17" t="s">
        <v>30</v>
      </c>
      <c r="B25" s="16" t="s">
        <v>137</v>
      </c>
      <c r="C25" s="11">
        <f>C26</f>
        <v>9335.5</v>
      </c>
      <c r="D25" s="10">
        <f t="shared" ref="D25" si="7">D26</f>
        <v>9335.5</v>
      </c>
      <c r="E25" s="10">
        <f>E26+28</f>
        <v>6204.1</v>
      </c>
      <c r="F25" s="10">
        <f t="shared" si="0"/>
        <v>66.45707246532055</v>
      </c>
      <c r="G25" s="10">
        <f t="shared" si="1"/>
        <v>66.45707246532055</v>
      </c>
    </row>
    <row r="26" spans="1:7" s="19" customFormat="1" ht="81" customHeight="1">
      <c r="A26" s="17" t="s">
        <v>31</v>
      </c>
      <c r="B26" s="18" t="s">
        <v>74</v>
      </c>
      <c r="C26" s="11">
        <v>9335.5</v>
      </c>
      <c r="D26" s="10">
        <v>9335.5</v>
      </c>
      <c r="E26" s="10">
        <v>6176.1</v>
      </c>
      <c r="F26" s="10">
        <f t="shared" si="0"/>
        <v>66.157142092014354</v>
      </c>
      <c r="G26" s="10">
        <f t="shared" si="1"/>
        <v>66.157142092014354</v>
      </c>
    </row>
    <row r="27" spans="1:7" s="19" customFormat="1" ht="44.25" customHeight="1">
      <c r="A27" s="17" t="s">
        <v>32</v>
      </c>
      <c r="B27" s="18" t="s">
        <v>33</v>
      </c>
      <c r="C27" s="11">
        <f>C28</f>
        <v>31892.5</v>
      </c>
      <c r="D27" s="10">
        <f t="shared" ref="D27" si="8">D28</f>
        <v>31892.5</v>
      </c>
      <c r="E27" s="10">
        <f>E28+0.6</f>
        <v>27504.799999999999</v>
      </c>
      <c r="F27" s="10">
        <f t="shared" si="0"/>
        <v>86.242219957670301</v>
      </c>
      <c r="G27" s="10">
        <f t="shared" si="1"/>
        <v>86.242219957670301</v>
      </c>
    </row>
    <row r="28" spans="1:7" s="19" customFormat="1" ht="42.75" customHeight="1">
      <c r="A28" s="17" t="s">
        <v>34</v>
      </c>
      <c r="B28" s="18" t="s">
        <v>35</v>
      </c>
      <c r="C28" s="11">
        <v>31892.5</v>
      </c>
      <c r="D28" s="10">
        <v>31892.5</v>
      </c>
      <c r="E28" s="10">
        <v>27504.2</v>
      </c>
      <c r="F28" s="10">
        <f t="shared" si="0"/>
        <v>86.240338637610719</v>
      </c>
      <c r="G28" s="10">
        <f t="shared" si="1"/>
        <v>86.240338637610719</v>
      </c>
    </row>
    <row r="29" spans="1:7" s="19" customFormat="1" ht="59.25" customHeight="1">
      <c r="A29" s="17" t="s">
        <v>36</v>
      </c>
      <c r="B29" s="18" t="s">
        <v>37</v>
      </c>
      <c r="C29" s="10">
        <f>C30</f>
        <v>709769.6</v>
      </c>
      <c r="D29" s="10">
        <f t="shared" ref="D29:E29" si="9">D30</f>
        <v>1047374.2000000001</v>
      </c>
      <c r="E29" s="10">
        <f t="shared" si="9"/>
        <v>964836</v>
      </c>
      <c r="F29" s="10">
        <f t="shared" si="0"/>
        <v>135.93650671992714</v>
      </c>
      <c r="G29" s="10">
        <f t="shared" si="1"/>
        <v>92.119511822995065</v>
      </c>
    </row>
    <row r="30" spans="1:7" s="19" customFormat="1" ht="83.25" customHeight="1">
      <c r="A30" s="17" t="s">
        <v>38</v>
      </c>
      <c r="B30" s="18" t="s">
        <v>39</v>
      </c>
      <c r="C30" s="10">
        <f>C31+C32</f>
        <v>709769.6</v>
      </c>
      <c r="D30" s="10">
        <f>D31+D32+47312.8</f>
        <v>1047374.2000000001</v>
      </c>
      <c r="E30" s="10">
        <f>E31+E32+79821.4</f>
        <v>964836</v>
      </c>
      <c r="F30" s="10">
        <f t="shared" si="0"/>
        <v>135.93650671992714</v>
      </c>
      <c r="G30" s="10">
        <f t="shared" si="1"/>
        <v>92.119511822995065</v>
      </c>
    </row>
    <row r="31" spans="1:7" s="19" customFormat="1" ht="60.75" customHeight="1">
      <c r="A31" s="17" t="s">
        <v>40</v>
      </c>
      <c r="B31" s="18" t="s">
        <v>41</v>
      </c>
      <c r="C31" s="10">
        <v>709769.6</v>
      </c>
      <c r="D31" s="10">
        <v>704430.9</v>
      </c>
      <c r="E31" s="10">
        <v>637498</v>
      </c>
      <c r="F31" s="10">
        <f t="shared" si="0"/>
        <v>89.81759714701785</v>
      </c>
      <c r="G31" s="10">
        <f t="shared" si="1"/>
        <v>90.498301536744052</v>
      </c>
    </row>
    <row r="32" spans="1:7" s="19" customFormat="1" ht="213" customHeight="1">
      <c r="A32" s="17" t="s">
        <v>140</v>
      </c>
      <c r="B32" s="28" t="s">
        <v>141</v>
      </c>
      <c r="C32" s="10"/>
      <c r="D32" s="10">
        <v>295630.5</v>
      </c>
      <c r="E32" s="10">
        <v>247516.6</v>
      </c>
      <c r="F32" s="10"/>
      <c r="G32" s="10">
        <f t="shared" si="1"/>
        <v>83.724987780354198</v>
      </c>
    </row>
    <row r="33" spans="1:7" s="19" customFormat="1" ht="60" customHeight="1">
      <c r="A33" s="17" t="s">
        <v>42</v>
      </c>
      <c r="B33" s="18" t="s">
        <v>43</v>
      </c>
      <c r="C33" s="22">
        <f>C35+C36+C37+C34</f>
        <v>145750</v>
      </c>
      <c r="D33" s="22">
        <f t="shared" ref="D33:E33" si="10">D35+D36+D37+D34</f>
        <v>150879.5</v>
      </c>
      <c r="E33" s="22">
        <f t="shared" si="10"/>
        <v>164116.30000000002</v>
      </c>
      <c r="F33" s="10">
        <f t="shared" si="0"/>
        <v>112.60123499142369</v>
      </c>
      <c r="G33" s="10">
        <f t="shared" si="1"/>
        <v>108.77309376025239</v>
      </c>
    </row>
    <row r="34" spans="1:7" s="19" customFormat="1" ht="43.5" customHeight="1">
      <c r="A34" s="16" t="s">
        <v>143</v>
      </c>
      <c r="B34" s="25" t="s">
        <v>144</v>
      </c>
      <c r="C34" s="22"/>
      <c r="D34" s="22">
        <v>486.5</v>
      </c>
      <c r="E34" s="22">
        <v>486.5</v>
      </c>
      <c r="F34" s="10"/>
      <c r="G34" s="10">
        <f t="shared" si="1"/>
        <v>100</v>
      </c>
    </row>
    <row r="35" spans="1:7" s="19" customFormat="1" ht="156.75" customHeight="1">
      <c r="A35" s="17" t="s">
        <v>44</v>
      </c>
      <c r="B35" s="25" t="s">
        <v>138</v>
      </c>
      <c r="C35" s="11">
        <v>105300</v>
      </c>
      <c r="D35" s="10">
        <v>85000</v>
      </c>
      <c r="E35" s="10">
        <v>91201.3</v>
      </c>
      <c r="F35" s="10">
        <f t="shared" si="0"/>
        <v>86.610921177587855</v>
      </c>
      <c r="G35" s="10">
        <f t="shared" si="1"/>
        <v>107.29564705882353</v>
      </c>
    </row>
    <row r="36" spans="1:7" s="19" customFormat="1" ht="79.5" customHeight="1">
      <c r="A36" s="17" t="s">
        <v>45</v>
      </c>
      <c r="B36" s="18" t="s">
        <v>46</v>
      </c>
      <c r="C36" s="11">
        <v>40000</v>
      </c>
      <c r="D36" s="10">
        <v>65371</v>
      </c>
      <c r="E36" s="10">
        <v>72406.3</v>
      </c>
      <c r="F36" s="10">
        <f t="shared" si="0"/>
        <v>181.01575</v>
      </c>
      <c r="G36" s="10">
        <f t="shared" si="1"/>
        <v>110.76211163971792</v>
      </c>
    </row>
    <row r="37" spans="1:7" s="19" customFormat="1" ht="93.75" customHeight="1">
      <c r="A37" s="17" t="s">
        <v>80</v>
      </c>
      <c r="B37" s="25" t="s">
        <v>139</v>
      </c>
      <c r="C37" s="11">
        <v>450</v>
      </c>
      <c r="D37" s="10">
        <v>22</v>
      </c>
      <c r="E37" s="10">
        <v>22.2</v>
      </c>
      <c r="F37" s="10">
        <f t="shared" si="0"/>
        <v>4.9333333333333336</v>
      </c>
      <c r="G37" s="10">
        <f t="shared" si="1"/>
        <v>100.90909090909091</v>
      </c>
    </row>
    <row r="38" spans="1:7" s="19" customFormat="1" ht="40.5" customHeight="1">
      <c r="A38" s="17" t="s">
        <v>47</v>
      </c>
      <c r="B38" s="18" t="s">
        <v>48</v>
      </c>
      <c r="C38" s="11">
        <v>103273</v>
      </c>
      <c r="D38" s="10">
        <v>138273</v>
      </c>
      <c r="E38" s="10">
        <v>143967.79999999999</v>
      </c>
      <c r="F38" s="10">
        <f t="shared" si="0"/>
        <v>139.40507199364788</v>
      </c>
      <c r="G38" s="10">
        <f t="shared" si="1"/>
        <v>104.11851916136916</v>
      </c>
    </row>
    <row r="39" spans="1:7" s="19" customFormat="1" ht="21.75" customHeight="1">
      <c r="A39" s="23" t="s">
        <v>49</v>
      </c>
      <c r="B39" s="24" t="s">
        <v>50</v>
      </c>
      <c r="C39" s="10"/>
      <c r="D39" s="10"/>
      <c r="E39" s="10">
        <v>-6936</v>
      </c>
      <c r="F39" s="10"/>
      <c r="G39" s="10"/>
    </row>
    <row r="40" spans="1:7" ht="25.5" customHeight="1">
      <c r="A40" s="32" t="s">
        <v>51</v>
      </c>
      <c r="B40" s="33" t="s">
        <v>102</v>
      </c>
      <c r="C40" s="11">
        <f>C41+C83</f>
        <v>3166522.6999999997</v>
      </c>
      <c r="D40" s="11">
        <f>D41+D83</f>
        <v>4244484.9999999991</v>
      </c>
      <c r="E40" s="11">
        <f>E41+E83</f>
        <v>4232055.9999999991</v>
      </c>
      <c r="F40" s="11">
        <f t="shared" ref="F40:F43" si="11">E40/C40*100</f>
        <v>133.6499498329824</v>
      </c>
      <c r="G40" s="11">
        <f t="shared" ref="G40:G85" si="12">E40/D40*100</f>
        <v>99.707172955022813</v>
      </c>
    </row>
    <row r="41" spans="1:7" ht="60" customHeight="1">
      <c r="A41" s="17" t="s">
        <v>103</v>
      </c>
      <c r="B41" s="18" t="s">
        <v>104</v>
      </c>
      <c r="C41" s="11">
        <f>SUM(C42:C82)</f>
        <v>3166522.6999999997</v>
      </c>
      <c r="D41" s="11">
        <f>SUM(D42:D82)</f>
        <v>4275387.1999999993</v>
      </c>
      <c r="E41" s="11">
        <f>SUM(E42:E82)</f>
        <v>4262958.1999999993</v>
      </c>
      <c r="F41" s="10">
        <f t="shared" si="11"/>
        <v>134.6258531479973</v>
      </c>
      <c r="G41" s="11">
        <f t="shared" si="12"/>
        <v>99.7092894884468</v>
      </c>
    </row>
    <row r="42" spans="1:7" ht="38.25" customHeight="1">
      <c r="A42" s="17" t="s">
        <v>52</v>
      </c>
      <c r="B42" s="25" t="s">
        <v>53</v>
      </c>
      <c r="C42" s="11">
        <v>24449.8</v>
      </c>
      <c r="D42" s="11">
        <v>24449.8</v>
      </c>
      <c r="E42" s="11">
        <v>24449.8</v>
      </c>
      <c r="F42" s="10">
        <f t="shared" si="11"/>
        <v>100</v>
      </c>
      <c r="G42" s="11">
        <f t="shared" si="12"/>
        <v>100</v>
      </c>
    </row>
    <row r="43" spans="1:7" ht="38.25" customHeight="1">
      <c r="A43" s="17" t="s">
        <v>86</v>
      </c>
      <c r="B43" s="25" t="s">
        <v>87</v>
      </c>
      <c r="C43" s="10">
        <v>300144</v>
      </c>
      <c r="D43" s="11">
        <v>383679.9</v>
      </c>
      <c r="E43" s="11">
        <v>383679.9</v>
      </c>
      <c r="F43" s="10">
        <f t="shared" si="11"/>
        <v>127.83194066847913</v>
      </c>
      <c r="G43" s="11">
        <f t="shared" si="12"/>
        <v>100</v>
      </c>
    </row>
    <row r="44" spans="1:7" ht="41.25" customHeight="1">
      <c r="A44" s="17" t="s">
        <v>149</v>
      </c>
      <c r="B44" s="25" t="s">
        <v>150</v>
      </c>
      <c r="C44" s="10">
        <v>0</v>
      </c>
      <c r="D44" s="11">
        <f>37677.5+8027.5</f>
        <v>45705</v>
      </c>
      <c r="E44" s="11">
        <f>37677.5+8027.5</f>
        <v>45705</v>
      </c>
      <c r="F44" s="10">
        <v>0</v>
      </c>
      <c r="G44" s="11">
        <f t="shared" si="12"/>
        <v>100</v>
      </c>
    </row>
    <row r="45" spans="1:7" ht="114" customHeight="1">
      <c r="A45" s="17" t="s">
        <v>151</v>
      </c>
      <c r="B45" s="25" t="s">
        <v>152</v>
      </c>
      <c r="C45" s="10">
        <v>0</v>
      </c>
      <c r="D45" s="11">
        <v>72000</v>
      </c>
      <c r="E45" s="11">
        <v>72000</v>
      </c>
      <c r="F45" s="10">
        <v>0</v>
      </c>
      <c r="G45" s="11">
        <f t="shared" si="12"/>
        <v>100</v>
      </c>
    </row>
    <row r="46" spans="1:7" ht="131.25" customHeight="1">
      <c r="A46" s="17" t="s">
        <v>153</v>
      </c>
      <c r="B46" s="25" t="s">
        <v>154</v>
      </c>
      <c r="C46" s="10">
        <v>0</v>
      </c>
      <c r="D46" s="11">
        <v>278278.7</v>
      </c>
      <c r="E46" s="11">
        <v>278278.7</v>
      </c>
      <c r="F46" s="10">
        <v>0</v>
      </c>
      <c r="G46" s="11">
        <f t="shared" si="12"/>
        <v>100</v>
      </c>
    </row>
    <row r="47" spans="1:7" ht="75" customHeight="1">
      <c r="A47" s="17" t="s">
        <v>155</v>
      </c>
      <c r="B47" s="25" t="s">
        <v>156</v>
      </c>
      <c r="C47" s="10">
        <v>0</v>
      </c>
      <c r="D47" s="11">
        <v>13423.4</v>
      </c>
      <c r="E47" s="11">
        <v>13423.4</v>
      </c>
      <c r="F47" s="10">
        <v>0</v>
      </c>
      <c r="G47" s="11">
        <f t="shared" si="12"/>
        <v>100</v>
      </c>
    </row>
    <row r="48" spans="1:7" ht="75.75" customHeight="1">
      <c r="A48" s="17" t="s">
        <v>157</v>
      </c>
      <c r="B48" s="25" t="s">
        <v>158</v>
      </c>
      <c r="C48" s="10">
        <v>0</v>
      </c>
      <c r="D48" s="11">
        <v>51881.2</v>
      </c>
      <c r="E48" s="11">
        <v>51881.2</v>
      </c>
      <c r="F48" s="10">
        <v>0</v>
      </c>
      <c r="G48" s="11">
        <f t="shared" si="12"/>
        <v>100</v>
      </c>
    </row>
    <row r="49" spans="1:7" ht="78" customHeight="1">
      <c r="A49" s="17" t="s">
        <v>105</v>
      </c>
      <c r="B49" s="25" t="s">
        <v>106</v>
      </c>
      <c r="C49" s="10">
        <v>644685</v>
      </c>
      <c r="D49" s="11">
        <v>331778.7</v>
      </c>
      <c r="E49" s="11">
        <v>323929.2</v>
      </c>
      <c r="F49" s="10">
        <f t="shared" ref="F49:F80" si="13">E49/C49*100</f>
        <v>50.246120198236355</v>
      </c>
      <c r="G49" s="11">
        <f t="shared" si="12"/>
        <v>97.634115752457888</v>
      </c>
    </row>
    <row r="50" spans="1:7" ht="57" customHeight="1">
      <c r="A50" s="17" t="s">
        <v>159</v>
      </c>
      <c r="B50" s="25" t="s">
        <v>160</v>
      </c>
      <c r="C50" s="10">
        <v>0</v>
      </c>
      <c r="D50" s="11">
        <v>25305.9</v>
      </c>
      <c r="E50" s="11">
        <v>25305.9</v>
      </c>
      <c r="F50" s="10">
        <v>0</v>
      </c>
      <c r="G50" s="11">
        <f t="shared" si="12"/>
        <v>100</v>
      </c>
    </row>
    <row r="51" spans="1:7" ht="153" customHeight="1">
      <c r="A51" s="17" t="s">
        <v>107</v>
      </c>
      <c r="B51" s="25" t="s">
        <v>161</v>
      </c>
      <c r="C51" s="11">
        <v>0</v>
      </c>
      <c r="D51" s="11">
        <v>429792</v>
      </c>
      <c r="E51" s="11">
        <v>429792</v>
      </c>
      <c r="F51" s="10">
        <v>0</v>
      </c>
      <c r="G51" s="11">
        <f t="shared" si="12"/>
        <v>100</v>
      </c>
    </row>
    <row r="52" spans="1:7" ht="40.5" customHeight="1">
      <c r="A52" s="17" t="s">
        <v>162</v>
      </c>
      <c r="B52" s="25" t="s">
        <v>163</v>
      </c>
      <c r="C52" s="10">
        <v>0</v>
      </c>
      <c r="D52" s="11">
        <v>1400</v>
      </c>
      <c r="E52" s="11">
        <v>1400</v>
      </c>
      <c r="F52" s="10">
        <v>0</v>
      </c>
      <c r="G52" s="11">
        <f t="shared" si="12"/>
        <v>100</v>
      </c>
    </row>
    <row r="53" spans="1:7" ht="114" customHeight="1">
      <c r="A53" s="17" t="s">
        <v>54</v>
      </c>
      <c r="B53" s="25" t="s">
        <v>108</v>
      </c>
      <c r="C53" s="11">
        <v>3907.3</v>
      </c>
      <c r="D53" s="11">
        <v>2220.4</v>
      </c>
      <c r="E53" s="11">
        <v>2220.4</v>
      </c>
      <c r="F53" s="10">
        <f t="shared" si="13"/>
        <v>56.826964911831702</v>
      </c>
      <c r="G53" s="11">
        <f t="shared" si="12"/>
        <v>100</v>
      </c>
    </row>
    <row r="54" spans="1:7" ht="94.5" customHeight="1">
      <c r="A54" s="17" t="s">
        <v>55</v>
      </c>
      <c r="B54" s="25" t="s">
        <v>109</v>
      </c>
      <c r="C54" s="10">
        <v>10725.5</v>
      </c>
      <c r="D54" s="11">
        <v>10527.9</v>
      </c>
      <c r="E54" s="11">
        <v>10527.9</v>
      </c>
      <c r="F54" s="10">
        <f t="shared" si="13"/>
        <v>98.157661647475635</v>
      </c>
      <c r="G54" s="11">
        <f t="shared" si="12"/>
        <v>100</v>
      </c>
    </row>
    <row r="55" spans="1:7" ht="132.75" customHeight="1">
      <c r="A55" s="17" t="s">
        <v>56</v>
      </c>
      <c r="B55" s="25" t="s">
        <v>110</v>
      </c>
      <c r="C55" s="11">
        <v>7757.8</v>
      </c>
      <c r="D55" s="11">
        <v>7757.8</v>
      </c>
      <c r="E55" s="11">
        <v>7757.8</v>
      </c>
      <c r="F55" s="10">
        <f t="shared" si="13"/>
        <v>100</v>
      </c>
      <c r="G55" s="11">
        <f t="shared" si="12"/>
        <v>100</v>
      </c>
    </row>
    <row r="56" spans="1:7" ht="39" customHeight="1">
      <c r="A56" s="17" t="s">
        <v>164</v>
      </c>
      <c r="B56" s="25" t="s">
        <v>165</v>
      </c>
      <c r="C56" s="10">
        <v>0</v>
      </c>
      <c r="D56" s="11">
        <v>10323.700000000001</v>
      </c>
      <c r="E56" s="11">
        <v>10323.700000000001</v>
      </c>
      <c r="F56" s="10">
        <v>0</v>
      </c>
      <c r="G56" s="11">
        <f t="shared" si="12"/>
        <v>100</v>
      </c>
    </row>
    <row r="57" spans="1:7" ht="113.25" customHeight="1">
      <c r="A57" s="17" t="s">
        <v>88</v>
      </c>
      <c r="B57" s="25" t="s">
        <v>111</v>
      </c>
      <c r="C57" s="10">
        <v>38378.9</v>
      </c>
      <c r="D57" s="11">
        <v>37086.199999999997</v>
      </c>
      <c r="E57" s="11">
        <v>37086.199999999997</v>
      </c>
      <c r="F57" s="10">
        <f t="shared" si="13"/>
        <v>96.631742962930147</v>
      </c>
      <c r="G57" s="11">
        <f t="shared" si="12"/>
        <v>100</v>
      </c>
    </row>
    <row r="58" spans="1:7" ht="57.75" customHeight="1">
      <c r="A58" s="17" t="s">
        <v>112</v>
      </c>
      <c r="B58" s="25" t="s">
        <v>113</v>
      </c>
      <c r="C58" s="10">
        <v>0</v>
      </c>
      <c r="D58" s="11">
        <v>101</v>
      </c>
      <c r="E58" s="11">
        <v>100.9</v>
      </c>
      <c r="F58" s="10">
        <v>0</v>
      </c>
      <c r="G58" s="11">
        <f t="shared" si="12"/>
        <v>99.900990099009917</v>
      </c>
    </row>
    <row r="59" spans="1:7" ht="95.25" customHeight="1">
      <c r="A59" s="17" t="s">
        <v>166</v>
      </c>
      <c r="B59" s="25" t="s">
        <v>167</v>
      </c>
      <c r="C59" s="10">
        <v>0</v>
      </c>
      <c r="D59" s="11">
        <v>187.5</v>
      </c>
      <c r="E59" s="11">
        <v>187.5</v>
      </c>
      <c r="F59" s="10">
        <v>0</v>
      </c>
      <c r="G59" s="11">
        <f t="shared" si="12"/>
        <v>100</v>
      </c>
    </row>
    <row r="60" spans="1:7" ht="93.75" customHeight="1">
      <c r="A60" s="17" t="s">
        <v>57</v>
      </c>
      <c r="B60" s="25" t="s">
        <v>89</v>
      </c>
      <c r="C60" s="11">
        <v>42017</v>
      </c>
      <c r="D60" s="11">
        <v>40374.300000000003</v>
      </c>
      <c r="E60" s="11">
        <v>40286.9</v>
      </c>
      <c r="F60" s="10">
        <f t="shared" si="13"/>
        <v>95.882380941047671</v>
      </c>
      <c r="G60" s="11">
        <f t="shared" si="12"/>
        <v>99.783525658649182</v>
      </c>
    </row>
    <row r="61" spans="1:7" ht="210.75" customHeight="1">
      <c r="A61" s="17" t="s">
        <v>58</v>
      </c>
      <c r="B61" s="25" t="s">
        <v>114</v>
      </c>
      <c r="C61" s="10">
        <v>1566134.5</v>
      </c>
      <c r="D61" s="11">
        <v>1639264.6</v>
      </c>
      <c r="E61" s="11">
        <v>1639264.6</v>
      </c>
      <c r="F61" s="10">
        <f t="shared" si="13"/>
        <v>104.66946485119892</v>
      </c>
      <c r="G61" s="11">
        <f t="shared" si="12"/>
        <v>100</v>
      </c>
    </row>
    <row r="62" spans="1:7" ht="93" customHeight="1">
      <c r="A62" s="17" t="s">
        <v>59</v>
      </c>
      <c r="B62" s="25" t="s">
        <v>115</v>
      </c>
      <c r="C62" s="11">
        <v>3046.8</v>
      </c>
      <c r="D62" s="11">
        <v>3046.8</v>
      </c>
      <c r="E62" s="11">
        <v>3046.8</v>
      </c>
      <c r="F62" s="10">
        <f t="shared" si="13"/>
        <v>100</v>
      </c>
      <c r="G62" s="11">
        <f t="shared" si="12"/>
        <v>100</v>
      </c>
    </row>
    <row r="63" spans="1:7" ht="171" customHeight="1">
      <c r="A63" s="17" t="s">
        <v>60</v>
      </c>
      <c r="B63" s="25" t="s">
        <v>116</v>
      </c>
      <c r="C63" s="11">
        <v>1744.9</v>
      </c>
      <c r="D63" s="11">
        <v>1744.9</v>
      </c>
      <c r="E63" s="11">
        <v>1744.9</v>
      </c>
      <c r="F63" s="10">
        <f t="shared" si="13"/>
        <v>100</v>
      </c>
      <c r="G63" s="11">
        <f t="shared" si="12"/>
        <v>100</v>
      </c>
    </row>
    <row r="64" spans="1:7" ht="151.5" customHeight="1">
      <c r="A64" s="17" t="s">
        <v>77</v>
      </c>
      <c r="B64" s="25" t="s">
        <v>117</v>
      </c>
      <c r="C64" s="11">
        <v>1193.5</v>
      </c>
      <c r="D64" s="11">
        <v>1193.5</v>
      </c>
      <c r="E64" s="11">
        <v>1193.5</v>
      </c>
      <c r="F64" s="10">
        <f t="shared" si="13"/>
        <v>100</v>
      </c>
      <c r="G64" s="11">
        <f t="shared" si="12"/>
        <v>100</v>
      </c>
    </row>
    <row r="65" spans="1:7" ht="114" customHeight="1">
      <c r="A65" s="17" t="s">
        <v>61</v>
      </c>
      <c r="B65" s="25" t="s">
        <v>118</v>
      </c>
      <c r="C65" s="10">
        <v>17124.5</v>
      </c>
      <c r="D65" s="11">
        <v>13075.4</v>
      </c>
      <c r="E65" s="11">
        <v>13075.4</v>
      </c>
      <c r="F65" s="10">
        <f t="shared" si="13"/>
        <v>76.354930070950971</v>
      </c>
      <c r="G65" s="11">
        <f t="shared" si="12"/>
        <v>100</v>
      </c>
    </row>
    <row r="66" spans="1:7" ht="114.75" customHeight="1">
      <c r="A66" s="17" t="s">
        <v>62</v>
      </c>
      <c r="B66" s="25" t="s">
        <v>119</v>
      </c>
      <c r="C66" s="11">
        <v>14196</v>
      </c>
      <c r="D66" s="11">
        <v>14196</v>
      </c>
      <c r="E66" s="11">
        <v>14196</v>
      </c>
      <c r="F66" s="10">
        <f t="shared" si="13"/>
        <v>100</v>
      </c>
      <c r="G66" s="11">
        <f t="shared" si="12"/>
        <v>100</v>
      </c>
    </row>
    <row r="67" spans="1:7" ht="114.75" customHeight="1">
      <c r="A67" s="17" t="s">
        <v>63</v>
      </c>
      <c r="B67" s="25" t="s">
        <v>120</v>
      </c>
      <c r="C67" s="11">
        <v>1264.8</v>
      </c>
      <c r="D67" s="11">
        <v>1264.8</v>
      </c>
      <c r="E67" s="11">
        <v>1242</v>
      </c>
      <c r="F67" s="10">
        <f t="shared" si="13"/>
        <v>98.197343453510442</v>
      </c>
      <c r="G67" s="11">
        <f t="shared" si="12"/>
        <v>98.197343453510442</v>
      </c>
    </row>
    <row r="68" spans="1:7" ht="228" customHeight="1">
      <c r="A68" s="17" t="s">
        <v>64</v>
      </c>
      <c r="B68" s="25" t="s">
        <v>121</v>
      </c>
      <c r="C68" s="11">
        <v>3726.9</v>
      </c>
      <c r="D68" s="11">
        <v>3726.9</v>
      </c>
      <c r="E68" s="11">
        <v>3726.9</v>
      </c>
      <c r="F68" s="10">
        <f t="shared" si="13"/>
        <v>100</v>
      </c>
      <c r="G68" s="11">
        <f t="shared" si="12"/>
        <v>100</v>
      </c>
    </row>
    <row r="69" spans="1:7" ht="133.5" customHeight="1">
      <c r="A69" s="17" t="s">
        <v>65</v>
      </c>
      <c r="B69" s="25" t="s">
        <v>66</v>
      </c>
      <c r="C69" s="11">
        <v>92.7</v>
      </c>
      <c r="D69" s="11">
        <v>92.7</v>
      </c>
      <c r="E69" s="11">
        <v>92.7</v>
      </c>
      <c r="F69" s="10">
        <f t="shared" si="13"/>
        <v>100</v>
      </c>
      <c r="G69" s="11">
        <f t="shared" si="12"/>
        <v>100</v>
      </c>
    </row>
    <row r="70" spans="1:7" ht="115.5" customHeight="1">
      <c r="A70" s="17" t="s">
        <v>92</v>
      </c>
      <c r="B70" s="25" t="s">
        <v>122</v>
      </c>
      <c r="C70" s="10">
        <v>46193.4</v>
      </c>
      <c r="D70" s="11">
        <v>57894</v>
      </c>
      <c r="E70" s="11">
        <v>57894</v>
      </c>
      <c r="F70" s="10">
        <f t="shared" si="13"/>
        <v>125.32959253919391</v>
      </c>
      <c r="G70" s="11">
        <f t="shared" si="12"/>
        <v>100</v>
      </c>
    </row>
    <row r="71" spans="1:7" ht="93.75" customHeight="1">
      <c r="A71" s="17" t="s">
        <v>90</v>
      </c>
      <c r="B71" s="25" t="s">
        <v>91</v>
      </c>
      <c r="C71" s="11">
        <v>794.9</v>
      </c>
      <c r="D71" s="11">
        <v>794.9</v>
      </c>
      <c r="E71" s="11">
        <v>794.9</v>
      </c>
      <c r="F71" s="10">
        <f t="shared" si="13"/>
        <v>100</v>
      </c>
      <c r="G71" s="11">
        <f t="shared" si="12"/>
        <v>100</v>
      </c>
    </row>
    <row r="72" spans="1:7" ht="94.5" customHeight="1">
      <c r="A72" s="17" t="s">
        <v>93</v>
      </c>
      <c r="B72" s="25" t="s">
        <v>123</v>
      </c>
      <c r="C72" s="10">
        <v>336179.1</v>
      </c>
      <c r="D72" s="11">
        <v>403464.5</v>
      </c>
      <c r="E72" s="11">
        <v>403464.5</v>
      </c>
      <c r="F72" s="10">
        <f t="shared" si="13"/>
        <v>120.01474809112167</v>
      </c>
      <c r="G72" s="11">
        <f t="shared" si="12"/>
        <v>100</v>
      </c>
    </row>
    <row r="73" spans="1:7" ht="153" customHeight="1">
      <c r="A73" s="17" t="s">
        <v>94</v>
      </c>
      <c r="B73" s="25" t="s">
        <v>124</v>
      </c>
      <c r="C73" s="10">
        <v>7735.9</v>
      </c>
      <c r="D73" s="11">
        <v>3028.1</v>
      </c>
      <c r="E73" s="11">
        <v>3028.1</v>
      </c>
      <c r="F73" s="10">
        <f t="shared" si="13"/>
        <v>39.143473933220442</v>
      </c>
      <c r="G73" s="11">
        <f t="shared" si="12"/>
        <v>100</v>
      </c>
    </row>
    <row r="74" spans="1:7" ht="173.25" customHeight="1">
      <c r="A74" s="17" t="s">
        <v>95</v>
      </c>
      <c r="B74" s="25" t="s">
        <v>125</v>
      </c>
      <c r="C74" s="11">
        <v>76.7</v>
      </c>
      <c r="D74" s="11">
        <v>38.5</v>
      </c>
      <c r="E74" s="11">
        <v>38.5</v>
      </c>
      <c r="F74" s="10">
        <f t="shared" si="13"/>
        <v>50.195567144719689</v>
      </c>
      <c r="G74" s="11">
        <f t="shared" si="12"/>
        <v>100</v>
      </c>
    </row>
    <row r="75" spans="1:7" ht="172.5" customHeight="1">
      <c r="A75" s="17" t="s">
        <v>126</v>
      </c>
      <c r="B75" s="25" t="s">
        <v>127</v>
      </c>
      <c r="C75" s="11">
        <v>49476</v>
      </c>
      <c r="D75" s="11">
        <v>41387.800000000003</v>
      </c>
      <c r="E75" s="11">
        <v>41387.800000000003</v>
      </c>
      <c r="F75" s="10">
        <f t="shared" si="13"/>
        <v>83.652275850917619</v>
      </c>
      <c r="G75" s="11">
        <f t="shared" si="12"/>
        <v>100</v>
      </c>
    </row>
    <row r="76" spans="1:7" ht="173.25" customHeight="1">
      <c r="A76" s="17" t="s">
        <v>128</v>
      </c>
      <c r="B76" s="25" t="s">
        <v>129</v>
      </c>
      <c r="C76" s="11">
        <v>663.1</v>
      </c>
      <c r="D76" s="11">
        <v>536.70000000000005</v>
      </c>
      <c r="E76" s="11">
        <v>536.70000000000005</v>
      </c>
      <c r="F76" s="10">
        <f t="shared" si="13"/>
        <v>80.938018398431609</v>
      </c>
      <c r="G76" s="11">
        <f t="shared" si="12"/>
        <v>100</v>
      </c>
    </row>
    <row r="77" spans="1:7" ht="133.5" customHeight="1">
      <c r="A77" s="17" t="s">
        <v>67</v>
      </c>
      <c r="B77" s="25" t="s">
        <v>68</v>
      </c>
      <c r="C77" s="11">
        <v>42570.9</v>
      </c>
      <c r="D77" s="11">
        <v>42570.9</v>
      </c>
      <c r="E77" s="11">
        <v>38102.699999999997</v>
      </c>
      <c r="F77" s="10">
        <f t="shared" si="13"/>
        <v>89.504097869671526</v>
      </c>
      <c r="G77" s="11">
        <f t="shared" si="12"/>
        <v>89.504097869671526</v>
      </c>
    </row>
    <row r="78" spans="1:7" ht="56.25" customHeight="1">
      <c r="A78" s="17" t="s">
        <v>96</v>
      </c>
      <c r="B78" s="25" t="s">
        <v>97</v>
      </c>
      <c r="C78" s="11">
        <v>2136</v>
      </c>
      <c r="D78" s="11">
        <v>2136</v>
      </c>
      <c r="E78" s="11">
        <v>2136</v>
      </c>
      <c r="F78" s="10">
        <f t="shared" si="13"/>
        <v>100</v>
      </c>
      <c r="G78" s="11">
        <f t="shared" si="12"/>
        <v>100</v>
      </c>
    </row>
    <row r="79" spans="1:7" ht="96.75" customHeight="1">
      <c r="A79" s="17" t="s">
        <v>168</v>
      </c>
      <c r="B79" s="25" t="s">
        <v>169</v>
      </c>
      <c r="C79" s="11">
        <v>0</v>
      </c>
      <c r="D79" s="11">
        <v>278000</v>
      </c>
      <c r="E79" s="11">
        <v>277999</v>
      </c>
      <c r="F79" s="10">
        <v>0</v>
      </c>
      <c r="G79" s="11">
        <f t="shared" si="12"/>
        <v>99.999640287769793</v>
      </c>
    </row>
    <row r="80" spans="1:7" ht="76.5" customHeight="1">
      <c r="A80" s="17" t="s">
        <v>98</v>
      </c>
      <c r="B80" s="25" t="s">
        <v>99</v>
      </c>
      <c r="C80" s="11">
        <v>106.8</v>
      </c>
      <c r="D80" s="10">
        <v>106.8</v>
      </c>
      <c r="E80" s="10">
        <v>106.8</v>
      </c>
      <c r="F80" s="10">
        <f t="shared" si="13"/>
        <v>100</v>
      </c>
      <c r="G80" s="11">
        <f t="shared" si="12"/>
        <v>100</v>
      </c>
    </row>
    <row r="81" spans="1:7" ht="150">
      <c r="A81" s="17" t="s">
        <v>130</v>
      </c>
      <c r="B81" s="25" t="s">
        <v>170</v>
      </c>
      <c r="C81" s="10">
        <v>0</v>
      </c>
      <c r="D81" s="10">
        <v>800</v>
      </c>
      <c r="E81" s="10">
        <v>800</v>
      </c>
      <c r="F81" s="10">
        <v>0</v>
      </c>
      <c r="G81" s="11">
        <f t="shared" si="12"/>
        <v>100</v>
      </c>
    </row>
    <row r="82" spans="1:7" ht="347.25" customHeight="1">
      <c r="A82" s="17" t="s">
        <v>171</v>
      </c>
      <c r="B82" s="25" t="s">
        <v>172</v>
      </c>
      <c r="C82" s="10">
        <v>0</v>
      </c>
      <c r="D82" s="10">
        <v>750</v>
      </c>
      <c r="E82" s="10">
        <v>750</v>
      </c>
      <c r="F82" s="10">
        <v>0</v>
      </c>
      <c r="G82" s="11">
        <f t="shared" si="12"/>
        <v>100</v>
      </c>
    </row>
    <row r="83" spans="1:7" ht="77.25" customHeight="1">
      <c r="A83" s="17" t="s">
        <v>131</v>
      </c>
      <c r="B83" s="25" t="s">
        <v>75</v>
      </c>
      <c r="C83" s="10">
        <v>0</v>
      </c>
      <c r="D83" s="10">
        <v>-30902.2</v>
      </c>
      <c r="E83" s="10">
        <v>-30902.2</v>
      </c>
      <c r="F83" s="10">
        <v>0</v>
      </c>
      <c r="G83" s="11">
        <f t="shared" si="12"/>
        <v>100</v>
      </c>
    </row>
    <row r="84" spans="1:7" s="30" customFormat="1" ht="75">
      <c r="A84" s="17" t="s">
        <v>132</v>
      </c>
      <c r="B84" s="25" t="s">
        <v>133</v>
      </c>
      <c r="C84" s="10">
        <v>0</v>
      </c>
      <c r="D84" s="10">
        <v>-30902.2</v>
      </c>
      <c r="E84" s="10">
        <v>-30902.2</v>
      </c>
      <c r="F84" s="10">
        <v>0</v>
      </c>
      <c r="G84" s="11">
        <f t="shared" si="12"/>
        <v>100</v>
      </c>
    </row>
    <row r="85" spans="1:7" s="30" customFormat="1" ht="18.75">
      <c r="A85" s="31"/>
      <c r="B85" s="18" t="s">
        <v>69</v>
      </c>
      <c r="C85" s="10">
        <f>C6+C40</f>
        <v>10383140</v>
      </c>
      <c r="D85" s="10">
        <f t="shared" ref="D85:E85" si="14">D6+D40</f>
        <v>12153073.699999999</v>
      </c>
      <c r="E85" s="10">
        <f t="shared" si="14"/>
        <v>12150069</v>
      </c>
      <c r="F85" s="10">
        <f t="shared" ref="F85" si="15">E85/C85*100</f>
        <v>117.0172895675104</v>
      </c>
      <c r="G85" s="11">
        <f t="shared" si="12"/>
        <v>99.975276213457022</v>
      </c>
    </row>
    <row r="86" spans="1:7" ht="18.75">
      <c r="A86" s="5"/>
      <c r="B86" s="6"/>
      <c r="C86" s="3"/>
      <c r="D86" s="3"/>
      <c r="E86" s="3"/>
      <c r="F86" s="3"/>
      <c r="G86" s="3"/>
    </row>
    <row r="87" spans="1:7" ht="20.25">
      <c r="A87" s="7" t="s">
        <v>81</v>
      </c>
      <c r="B87" s="8"/>
      <c r="C87" s="8"/>
      <c r="D87" s="8"/>
      <c r="E87" s="8"/>
      <c r="F87" s="8"/>
      <c r="G87" s="8"/>
    </row>
    <row r="88" spans="1:7" ht="20.25">
      <c r="A88" s="7" t="s">
        <v>100</v>
      </c>
      <c r="B88" s="8"/>
      <c r="C88" s="8"/>
      <c r="D88" s="8"/>
      <c r="E88" s="8"/>
      <c r="F88" s="8"/>
      <c r="G88" s="9"/>
    </row>
    <row r="89" spans="1:7" ht="20.25">
      <c r="A89" s="7" t="s">
        <v>101</v>
      </c>
      <c r="B89" s="8"/>
      <c r="C89" s="8"/>
      <c r="D89" s="8"/>
      <c r="E89" s="8"/>
      <c r="F89" s="8"/>
      <c r="G89" s="9" t="s">
        <v>82</v>
      </c>
    </row>
  </sheetData>
  <mergeCells count="6">
    <mergeCell ref="A1:G1"/>
    <mergeCell ref="A3:A4"/>
    <mergeCell ref="B3:B4"/>
    <mergeCell ref="C3:C4"/>
    <mergeCell ref="D3:D4"/>
    <mergeCell ref="E3:E4"/>
  </mergeCells>
  <pageMargins left="0.39370078740157483" right="0.39370078740157483" top="0.74803149606299213" bottom="0.55118110236220474" header="0.31496062992125984" footer="0.31496062992125984"/>
  <pageSetup paperSize="9" scale="84" fitToHeight="0" orientation="landscape" horizontalDpi="180" verticalDpi="180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2012-01-18T12:37:47Z</dcterms:modified>
</cp:coreProperties>
</file>