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G82" i="2"/>
  <c r="G81"/>
  <c r="G80"/>
  <c r="G79"/>
  <c r="F79"/>
  <c r="G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G57"/>
  <c r="G56"/>
  <c r="F56"/>
  <c r="G55"/>
  <c r="F55"/>
  <c r="G54"/>
  <c r="F54"/>
  <c r="G53"/>
  <c r="F53"/>
  <c r="G52"/>
  <c r="F52"/>
  <c r="G50"/>
  <c r="G49"/>
  <c r="F49"/>
  <c r="G48"/>
  <c r="G47"/>
  <c r="G46"/>
  <c r="G45"/>
  <c r="G44"/>
  <c r="F44"/>
  <c r="G43"/>
  <c r="F43"/>
  <c r="G42"/>
  <c r="F42"/>
  <c r="G41"/>
  <c r="F41"/>
  <c r="E40"/>
  <c r="D40"/>
  <c r="C40"/>
  <c r="C39" s="1"/>
  <c r="E39"/>
  <c r="D39"/>
  <c r="C30"/>
  <c r="G39" l="1"/>
  <c r="F40"/>
  <c r="F39"/>
  <c r="G40"/>
  <c r="D30"/>
  <c r="D29" s="1"/>
  <c r="E33"/>
  <c r="E30"/>
  <c r="E29" s="1"/>
  <c r="D25"/>
  <c r="E25"/>
  <c r="C25"/>
  <c r="C29"/>
  <c r="G32"/>
  <c r="F23"/>
  <c r="C33"/>
  <c r="F16"/>
  <c r="F11"/>
  <c r="F10"/>
  <c r="D20"/>
  <c r="E20"/>
  <c r="G36"/>
  <c r="F24"/>
  <c r="G24"/>
  <c r="F31"/>
  <c r="G31"/>
  <c r="G8"/>
  <c r="G10"/>
  <c r="G11"/>
  <c r="G13"/>
  <c r="G14"/>
  <c r="G15"/>
  <c r="G16"/>
  <c r="G17"/>
  <c r="G19"/>
  <c r="G21"/>
  <c r="G22"/>
  <c r="G23"/>
  <c r="G26"/>
  <c r="G28"/>
  <c r="G34"/>
  <c r="G35"/>
  <c r="G37"/>
  <c r="F13"/>
  <c r="F14"/>
  <c r="F15"/>
  <c r="F17"/>
  <c r="F21"/>
  <c r="F22"/>
  <c r="F26"/>
  <c r="F28"/>
  <c r="F34"/>
  <c r="F35"/>
  <c r="F36"/>
  <c r="F37"/>
  <c r="C20" l="1"/>
  <c r="F30"/>
  <c r="G30"/>
  <c r="F29"/>
  <c r="G29" l="1"/>
  <c r="D33"/>
  <c r="D27"/>
  <c r="C27"/>
  <c r="G25"/>
  <c r="F25"/>
  <c r="E12"/>
  <c r="D12"/>
  <c r="C12"/>
  <c r="E9"/>
  <c r="D9"/>
  <c r="C9"/>
  <c r="F8"/>
  <c r="E7"/>
  <c r="D7"/>
  <c r="C7"/>
  <c r="F33" l="1"/>
  <c r="F27"/>
  <c r="F12"/>
  <c r="F9"/>
  <c r="G33"/>
  <c r="G27"/>
  <c r="E18"/>
  <c r="F20"/>
  <c r="G20"/>
  <c r="G12"/>
  <c r="G9"/>
  <c r="D18"/>
  <c r="D6" s="1"/>
  <c r="D83" s="1"/>
  <c r="C18"/>
  <c r="C6" s="1"/>
  <c r="C83" s="1"/>
  <c r="G7"/>
  <c r="F7"/>
  <c r="E6" l="1"/>
  <c r="F18"/>
  <c r="G18"/>
  <c r="F6" l="1"/>
  <c r="E83"/>
  <c r="G6"/>
  <c r="G83" l="1"/>
  <c r="F83"/>
</calcChain>
</file>

<file path=xl/sharedStrings.xml><?xml version="1.0" encoding="utf-8"?>
<sst xmlns="http://schemas.openxmlformats.org/spreadsheetml/2006/main" count="169" uniqueCount="169">
  <si>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</si>
  <si>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</si>
  <si>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</si>
  <si>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</si>
  <si>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</si>
  <si>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</si>
  <si>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</si>
  <si>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</si>
  <si>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</si>
  <si>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</si>
  <si>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</si>
  <si>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</si>
  <si>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</si>
  <si>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</si>
  <si>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</si>
  <si>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</si>
  <si>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</si>
  <si>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</si>
  <si>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</si>
  <si>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</si>
  <si>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</si>
  <si>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</si>
  <si>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</si>
  <si>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</si>
  <si>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</si>
  <si>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</si>
  <si>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</si>
  <si>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</si>
  <si>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</si>
  <si>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</si>
  <si>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</si>
  <si>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</si>
  <si>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</si>
  <si>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</si>
  <si>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</si>
  <si>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</si>
  <si>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</si>
  <si>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</si>
  <si>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1 13 03040 04 0000 130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</si>
  <si>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округов, из них:</t>
  </si>
  <si>
    <t>1 13 03040 04 0100 130</t>
  </si>
  <si>
    <t>Доходы, полученные бюджетными учреждениями города от приносящей доход деятельности</t>
  </si>
  <si>
    <t>1 14 00000 00 0000 000</t>
  </si>
  <si>
    <t>ДОХОДЫ ОТ ПРОДАЖИ МАТЕРИАЛЬНЫХ И НЕМАТЕРИАЛЬНЫХ АКТИВОВ, в том числе:</t>
  </si>
  <si>
    <t>1 14 02030 04 0000 410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</si>
  <si>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</si>
  <si>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</si>
  <si>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</si>
  <si>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</si>
  <si>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</si>
  <si>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</si>
  <si>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</si>
  <si>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2 02 01001 04 0001 151</t>
  </si>
  <si>
    <t>Дотация на выравнивание бюджетной обеспеченности поселений области</t>
  </si>
  <si>
    <t>2 02 02999 04 0016 151</t>
  </si>
  <si>
    <t>2 02 02999 04 0017 151</t>
  </si>
  <si>
    <t>2 02 02999 04 0018 151</t>
  </si>
  <si>
    <t>2 02 03021 04 0000 151</t>
  </si>
  <si>
    <t>2 02 03024 04 0001 151</t>
  </si>
  <si>
    <t>2 02 03024 04 0003 151</t>
  </si>
  <si>
    <t>2 02 03024 04 0004 151</t>
  </si>
  <si>
    <t>2 02 03024 04 0009 151</t>
  </si>
  <si>
    <t>2 02 03024 04 0010 151</t>
  </si>
  <si>
    <t>2 02 03024 04 0011 151</t>
  </si>
  <si>
    <t>2 02 03024 04 0012 151</t>
  </si>
  <si>
    <t>2 02 03024 04 0013 151</t>
  </si>
  <si>
    <t>Субвенция на осуществление органами местного самоуправления государственных полномочий на организацию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</si>
  <si>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2 02 03055 04 0000 151</t>
  </si>
  <si>
    <t>Субвенция на осуществление органами местного самоуправления государственных полномочий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</si>
  <si>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</si>
  <si>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</si>
  <si>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</si>
  <si>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</si>
  <si>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</si>
  <si>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</si>
  <si>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</si>
  <si>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</si>
  <si>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2 02 03024 04 0008 151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</si>
  <si>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</si>
  <si>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</si>
  <si>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</si>
  <si>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Председатель комитета по финансам</t>
  </si>
  <si>
    <t>А.И. Никитин</t>
  </si>
  <si>
    <t>1 06 04000 02 0000 110</t>
  </si>
  <si>
    <t>Транспортный налог</t>
  </si>
  <si>
    <t>Исполнено</t>
  </si>
  <si>
    <t>2 02 01003 04 0000 151</t>
  </si>
  <si>
    <t>Дотация на поддержку мер по обеспечению сбалансированности бюджетов</t>
  </si>
  <si>
    <t>2 02 02999 04 0030 151</t>
  </si>
  <si>
    <t>Субвенции на реализацию основных общеобразовательных программ в части финансирования расходов на ежемесячное денежное вознаграждение за классное руководство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</si>
  <si>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</si>
  <si>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</si>
  <si>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</si>
  <si>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2 02 03024 04 0016 151</t>
  </si>
  <si>
    <t>2 02 03024 04 0017 151</t>
  </si>
  <si>
    <t>2 02 03024 04 0018 151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</si>
  <si>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</si>
  <si>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</si>
  <si>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</si>
  <si>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</si>
  <si>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 xml:space="preserve">администрации муниципального образования </t>
  </si>
  <si>
    <t>"Город Саратов"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</si>
  <si>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</si>
  <si>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</si>
  <si>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</si>
  <si>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2 02 02116 04 0000 151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</si>
  <si>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</si>
  <si>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2 02 02137 04 0000 151</t>
  </si>
  <si>
    <r>
      <t>Субсидия на капитальный ремонт и ремонт дворовых территорий многоквартирных домов, проездов к дворовым территориям многоквартирных домов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4"/>
        <color theme="1"/>
        <rFont val="Times New Roman"/>
        <family val="1"/>
        <charset val="204"/>
      </rPr>
      <t>административных центров субъектов Российской Федерации и административных центров муниципальных районов Московской и Ленинградской областей</t>
    </r>
  </si>
  <si>
    <t xml:space="preserve">Субсидия на возмещение стоимости питания обучающихся, посещающих группы продленного дня в муниципальных общеобразовательных учреждениях, в соответствии с Законом Саратовской области «Об образовании» </t>
  </si>
  <si>
    <t xml:space="preserve">Субсидия на возмещение стоимости питания обучающихся в муниципальных общеобразовательных учреждениях в соответствии с Законом Саратовской  области «Об образовании» </t>
  </si>
  <si>
    <t>Субсидия на возмещение содержания воспитанников в муниципальных образовательных учреждениях, реализующих основную общеобразовательную программу дошкольного образования, в соответствии с Законом Саратовской области «Об образовании»</t>
  </si>
  <si>
    <t xml:space="preserve">Субсидия на возмещение части стоимости молока для питания обучающихся 1-4 классов в муниципальных общеобразовательных учреждениях в соответствии с Законом Саратовской области «Об образовании» </t>
  </si>
  <si>
    <t>2 02 03002 04 0000 151</t>
  </si>
  <si>
    <t>Субвенция на осуществление полномочий по подготовке проведения статистических переписей</t>
  </si>
  <si>
    <t>Субвенция на реализацию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</si>
  <si>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</si>
  <si>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расположенным на территориях муниципальных образований области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</si>
  <si>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</si>
  <si>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</si>
  <si>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</si>
  <si>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</si>
  <si>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Субвенция на осуществление органами местного самоуправления государственных полномочий на организацию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муниципальных образовательных организациях, реализующих основную общеобразовательную программу дошкольного образования</t>
  </si>
  <si>
    <t>Субвенция на компенсацию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</si>
  <si>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</si>
  <si>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 xml:space="preserve">Субвенция на осуществление органами местного самоуправления государственных полномочий по предоставлению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 </t>
  </si>
  <si>
    <t>Субвенция на осуществление органами местного самоуправления государственных полномочий по организации предоставления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</t>
  </si>
  <si>
    <t>2 02 03024 04 0022 151</t>
  </si>
  <si>
    <t>Субвенция на осуществление органами местного самоуправления государственных полномочий по предоставлению мер социальной поддержки в виде денежных выплат отдельным категориям работников муниципальных образовательных учреждений, реализующих основную общеобразовательную программу дошкольного образования</t>
  </si>
  <si>
    <t>2 02 03024 04 0023 151</t>
  </si>
  <si>
    <t>Субвенция на осуществление органами местного самоуправления государственных полномочий по организации предоставления денежных выплат отдельным категориям работников муниципальных образовательных учреждений, реализующих основную общеобразовательную программу дошкольного образования</t>
  </si>
  <si>
    <t>2 02 04999 04 0008 151</t>
  </si>
  <si>
    <t>2 19 00000 00 0000 000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</si>
  <si>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</si>
  <si>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</si>
  <si>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</si>
  <si>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</si>
  <si>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</si>
  <si>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из них: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</si>
  <si>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</si>
  <si>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</si>
  <si>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1 13 03040 04 0300 130</t>
  </si>
  <si>
    <t>Поступления учреждениям, находящимся в ведении органов местного самоуправления городских округов,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</si>
  <si>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Уточнённый кассовый план 
9 месяцев  2011 года</t>
  </si>
  <si>
    <t>Анализ исполнения доходной части бюджета муниципального образования "Город Саратов" на 01.10.2011 года</t>
  </si>
  <si>
    <t>к уточненному кассовому плану 
9 месяцев  2011 года</t>
  </si>
  <si>
    <t>Кассовый план 
9 месяцев  2011 года</t>
  </si>
  <si>
    <t>к кассовому плану 9 месяцев 2011 года</t>
  </si>
  <si>
    <t>2 02 02008 04 0000 151</t>
  </si>
  <si>
    <t>Субсидия на обеспечение жильем молодых семей за счет средств федерального бюджета</t>
  </si>
  <si>
    <t>2 02 02051 04 0000 151</t>
  </si>
  <si>
    <t>Субсидия на реализацию федеральных целевых программ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</si>
  <si>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</si>
  <si>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</si>
  <si>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2 02 02088 04 0002 151</t>
  </si>
  <si>
    <t>Субсидия на обеспечение мероприятий по  переселению 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</si>
  <si>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</si>
  <si>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средств, поступивших из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</si>
  <si>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</si>
  <si>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средств, поступивших из областного бюджета</t>
  </si>
  <si>
    <t>2 02 02145 04 0000 151</t>
  </si>
  <si>
    <t>Субсидия на модернизацию региональных систем общего образования</t>
  </si>
  <si>
    <t>2 02 02999 04 0029 151</t>
  </si>
  <si>
    <t>Субсидия на обеспечение жильем молодых семей за счет средств областного бюджета</t>
  </si>
  <si>
    <t>2 02 03007 04 0000 151</t>
  </si>
  <si>
    <t>Субвенция на 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</si>
  <si>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2 02 04034 04 0001 151</t>
  </si>
  <si>
    <t>Межбюджетные трансферты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</si>
  <si>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Иные межбюджетные трансферты на погашение кредиторской задолженности за выполненные в 2010 году объемы работ по повышению энергоэффективности на энергоемких объектах и в системах теплоснабжения организаций коммунального комплекса и  бюджетных учреждений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</si>
</sst>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/>
    <xf numFmtId="164" fontId="2" fillId="2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Continuous" vertical="center" wrapText="1"/>
    </xf>
    <xf numFmtId="0" fontId="1" fillId="0" borderId="2" xfId="0" applyFont="1" applyFill="1" applyBorder="1" applyAlignment="1">
      <alignment horizontal="centerContinuous" vertical="center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2" borderId="1" xfId="0" applyFont="1" applyFill="1" applyBorder="1"/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justify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/>
    <xf numFmtId="164" fontId="1" fillId="0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7"/>
  <sheetViews>
    <sheetView tabSelected="1" topLeftCell="A65" zoomScale="86" zoomScaleNormal="86" zoomScaleSheetLayoutView="70" workbookViewId="0">
      <selection activeCell="B74" sqref="B74"/>
    </sheetView>
  </sheetViews>
  <sheetFormatPr defaultRowHeight="15"/>
  <cols>
    <col min="1" max="1" width="31" style="3" customWidth="1"/>
    <col min="2" max="2" width="52" style="3" customWidth="1"/>
    <col min="3" max="5" width="16.7109375" style="3" customWidth="1"/>
    <col min="6" max="6" width="15.7109375" style="3" customWidth="1"/>
    <col min="7" max="7" width="16.140625" style="3" customWidth="1"/>
    <col min="8" max="16384" width="9.140625" style="3"/>
  </cols>
  <sheetData>
    <row r="1" spans="1:7" ht="69" customHeight="1">
      <c r="A1" s="27" t="s">
        <v>144</v>
      </c>
      <c r="B1" s="27"/>
      <c r="C1" s="27"/>
      <c r="D1" s="27"/>
      <c r="E1" s="27"/>
      <c r="F1" s="27"/>
      <c r="G1" s="27"/>
    </row>
    <row r="2" spans="1:7" ht="24.75" customHeight="1">
      <c r="A2" s="8"/>
      <c r="B2" s="8"/>
      <c r="C2" s="8"/>
      <c r="D2" s="8"/>
      <c r="E2" s="8"/>
      <c r="F2" s="8"/>
      <c r="G2" s="9" t="s">
        <v>72</v>
      </c>
    </row>
    <row r="3" spans="1:7" ht="18.75" customHeight="1">
      <c r="A3" s="28" t="s">
        <v>70</v>
      </c>
      <c r="B3" s="28" t="s">
        <v>71</v>
      </c>
      <c r="C3" s="28" t="s">
        <v>146</v>
      </c>
      <c r="D3" s="28" t="s">
        <v>143</v>
      </c>
      <c r="E3" s="28" t="s">
        <v>85</v>
      </c>
      <c r="F3" s="6" t="s">
        <v>73</v>
      </c>
      <c r="G3" s="7"/>
    </row>
    <row r="4" spans="1:7" ht="118.5" customHeight="1">
      <c r="A4" s="29"/>
      <c r="B4" s="29"/>
      <c r="C4" s="29"/>
      <c r="D4" s="29"/>
      <c r="E4" s="29"/>
      <c r="F4" s="22" t="s">
        <v>147</v>
      </c>
      <c r="G4" s="20" t="s">
        <v>145</v>
      </c>
    </row>
    <row r="5" spans="1:7" ht="19.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</row>
    <row r="6" spans="1:7" s="13" customFormat="1" ht="39" customHeight="1">
      <c r="A6" s="11" t="s">
        <v>0</v>
      </c>
      <c r="B6" s="12" t="s">
        <v>1</v>
      </c>
      <c r="C6" s="4">
        <f>C7+C9+C12+C16+C17+C18+C27+C29+C33+C37+C38</f>
        <v>5169540.0000000009</v>
      </c>
      <c r="D6" s="4">
        <f>D7+D9+D12+D16+D17+D18+D27+D29+D33+D37+D38</f>
        <v>5598240.3000000007</v>
      </c>
      <c r="E6" s="4">
        <f>E7+E9+E12+E16+E17+E18+E27+E29+E33+E37+E38</f>
        <v>5574472.2999999998</v>
      </c>
      <c r="F6" s="4">
        <f t="shared" ref="F6:F37" si="0">E6/C6*100</f>
        <v>107.83304317211974</v>
      </c>
      <c r="G6" s="4">
        <f t="shared" ref="G6:G37" si="1">E6/D6*100</f>
        <v>99.575438017549885</v>
      </c>
    </row>
    <row r="7" spans="1:7" s="13" customFormat="1" ht="18.75" customHeight="1">
      <c r="A7" s="11" t="s">
        <v>2</v>
      </c>
      <c r="B7" s="12" t="s">
        <v>3</v>
      </c>
      <c r="C7" s="4">
        <f>C8</f>
        <v>2527165.2000000002</v>
      </c>
      <c r="D7" s="4">
        <f t="shared" ref="D7:E7" si="2">D8</f>
        <v>2617565.2000000002</v>
      </c>
      <c r="E7" s="4">
        <f t="shared" si="2"/>
        <v>2621067.2999999998</v>
      </c>
      <c r="F7" s="4">
        <f t="shared" si="0"/>
        <v>103.71570881080507</v>
      </c>
      <c r="G7" s="4">
        <f t="shared" si="1"/>
        <v>100.13379227382759</v>
      </c>
    </row>
    <row r="8" spans="1:7" s="13" customFormat="1" ht="19.5" customHeight="1">
      <c r="A8" s="11" t="s">
        <v>4</v>
      </c>
      <c r="B8" s="12" t="s">
        <v>5</v>
      </c>
      <c r="C8" s="4">
        <v>2527165.2000000002</v>
      </c>
      <c r="D8" s="4">
        <v>2617565.2000000002</v>
      </c>
      <c r="E8" s="4">
        <v>2621067.2999999998</v>
      </c>
      <c r="F8" s="4">
        <f t="shared" si="0"/>
        <v>103.71570881080507</v>
      </c>
      <c r="G8" s="4">
        <f t="shared" si="1"/>
        <v>100.13379227382759</v>
      </c>
    </row>
    <row r="9" spans="1:7" s="13" customFormat="1" ht="22.5" customHeight="1">
      <c r="A9" s="11" t="s">
        <v>6</v>
      </c>
      <c r="B9" s="12" t="s">
        <v>7</v>
      </c>
      <c r="C9" s="4">
        <f>C10+C11</f>
        <v>495915</v>
      </c>
      <c r="D9" s="4">
        <f t="shared" ref="D9:E9" si="3">D10+D11</f>
        <v>476740</v>
      </c>
      <c r="E9" s="4">
        <f t="shared" si="3"/>
        <v>471674.10000000003</v>
      </c>
      <c r="F9" s="4">
        <f t="shared" si="0"/>
        <v>95.111884093040146</v>
      </c>
      <c r="G9" s="4">
        <f t="shared" si="1"/>
        <v>98.937387255107609</v>
      </c>
    </row>
    <row r="10" spans="1:7" s="13" customFormat="1" ht="42" customHeight="1">
      <c r="A10" s="11" t="s">
        <v>8</v>
      </c>
      <c r="B10" s="12" t="s">
        <v>9</v>
      </c>
      <c r="C10" s="4">
        <v>493415</v>
      </c>
      <c r="D10" s="4">
        <v>474415</v>
      </c>
      <c r="E10" s="4">
        <v>469348.7</v>
      </c>
      <c r="F10" s="4">
        <f t="shared" si="0"/>
        <v>95.12250336937467</v>
      </c>
      <c r="G10" s="4">
        <f t="shared" si="1"/>
        <v>98.932095317390889</v>
      </c>
    </row>
    <row r="11" spans="1:7" s="13" customFormat="1" ht="22.5" customHeight="1">
      <c r="A11" s="11" t="s">
        <v>10</v>
      </c>
      <c r="B11" s="12" t="s">
        <v>11</v>
      </c>
      <c r="C11" s="4">
        <v>2500</v>
      </c>
      <c r="D11" s="4">
        <v>2325</v>
      </c>
      <c r="E11" s="4">
        <v>2325.4</v>
      </c>
      <c r="F11" s="4">
        <f t="shared" si="0"/>
        <v>93.016000000000005</v>
      </c>
      <c r="G11" s="4">
        <f t="shared" si="1"/>
        <v>100.01720430107528</v>
      </c>
    </row>
    <row r="12" spans="1:7" s="13" customFormat="1" ht="22.5" customHeight="1">
      <c r="A12" s="11" t="s">
        <v>12</v>
      </c>
      <c r="B12" s="12" t="s">
        <v>13</v>
      </c>
      <c r="C12" s="4">
        <f>C13+C15+C14</f>
        <v>874823.6</v>
      </c>
      <c r="D12" s="4">
        <f t="shared" ref="D12:E12" si="4">D13+D15+D14</f>
        <v>930860.9</v>
      </c>
      <c r="E12" s="4">
        <f t="shared" si="4"/>
        <v>933554.70000000007</v>
      </c>
      <c r="F12" s="4">
        <f t="shared" si="0"/>
        <v>106.71347915168271</v>
      </c>
      <c r="G12" s="4">
        <f t="shared" si="1"/>
        <v>100.28938802779234</v>
      </c>
    </row>
    <row r="13" spans="1:7" s="13" customFormat="1" ht="81" customHeight="1">
      <c r="A13" s="11" t="s">
        <v>14</v>
      </c>
      <c r="B13" s="12" t="s">
        <v>15</v>
      </c>
      <c r="C13" s="4">
        <v>25000</v>
      </c>
      <c r="D13" s="4">
        <v>40637.300000000003</v>
      </c>
      <c r="E13" s="4">
        <v>42628.800000000003</v>
      </c>
      <c r="F13" s="4">
        <f t="shared" si="0"/>
        <v>170.51520000000002</v>
      </c>
      <c r="G13" s="4">
        <f t="shared" si="1"/>
        <v>104.90067007404527</v>
      </c>
    </row>
    <row r="14" spans="1:7" s="13" customFormat="1" ht="20.25" customHeight="1">
      <c r="A14" s="14" t="s">
        <v>83</v>
      </c>
      <c r="B14" s="12" t="s">
        <v>84</v>
      </c>
      <c r="C14" s="4">
        <v>104823.6</v>
      </c>
      <c r="D14" s="4">
        <v>102223.6</v>
      </c>
      <c r="E14" s="4">
        <v>102232.8</v>
      </c>
      <c r="F14" s="4">
        <f t="shared" si="0"/>
        <v>97.528419172781696</v>
      </c>
      <c r="G14" s="4">
        <f t="shared" si="1"/>
        <v>100.0089998786973</v>
      </c>
    </row>
    <row r="15" spans="1:7" s="13" customFormat="1" ht="20.25" customHeight="1">
      <c r="A15" s="11" t="s">
        <v>16</v>
      </c>
      <c r="B15" s="12" t="s">
        <v>17</v>
      </c>
      <c r="C15" s="4">
        <v>745000</v>
      </c>
      <c r="D15" s="4">
        <v>788000</v>
      </c>
      <c r="E15" s="4">
        <v>788693.1</v>
      </c>
      <c r="F15" s="4">
        <f t="shared" si="0"/>
        <v>105.8648456375839</v>
      </c>
      <c r="G15" s="4">
        <f t="shared" si="1"/>
        <v>100.08795685279188</v>
      </c>
    </row>
    <row r="16" spans="1:7" s="13" customFormat="1" ht="20.25" customHeight="1">
      <c r="A16" s="11" t="s">
        <v>18</v>
      </c>
      <c r="B16" s="12" t="s">
        <v>19</v>
      </c>
      <c r="C16" s="15">
        <v>168734.9</v>
      </c>
      <c r="D16" s="15">
        <v>196914.9</v>
      </c>
      <c r="E16" s="15">
        <v>206582.6</v>
      </c>
      <c r="F16" s="4">
        <f t="shared" si="0"/>
        <v>122.43027376079283</v>
      </c>
      <c r="G16" s="4">
        <f t="shared" si="1"/>
        <v>104.90958276900326</v>
      </c>
    </row>
    <row r="17" spans="1:7" s="13" customFormat="1" ht="60" customHeight="1">
      <c r="A17" s="11" t="s">
        <v>20</v>
      </c>
      <c r="B17" s="12" t="s">
        <v>21</v>
      </c>
      <c r="C17" s="4">
        <v>1651.5</v>
      </c>
      <c r="D17" s="4">
        <v>7202</v>
      </c>
      <c r="E17" s="4">
        <v>7659.4</v>
      </c>
      <c r="F17" s="4">
        <f t="shared" si="0"/>
        <v>463.78443838934299</v>
      </c>
      <c r="G17" s="4">
        <f t="shared" si="1"/>
        <v>106.3510136073313</v>
      </c>
    </row>
    <row r="18" spans="1:7" s="13" customFormat="1" ht="79.5" customHeight="1">
      <c r="A18" s="11" t="s">
        <v>22</v>
      </c>
      <c r="B18" s="12" t="s">
        <v>23</v>
      </c>
      <c r="C18" s="4">
        <f>C20+C24+C25+C19</f>
        <v>422068.8</v>
      </c>
      <c r="D18" s="4">
        <f t="shared" ref="D18:E18" si="5">D20+D24+D25+D19</f>
        <v>463602.89999999997</v>
      </c>
      <c r="E18" s="4">
        <f t="shared" si="5"/>
        <v>467196.8</v>
      </c>
      <c r="F18" s="4">
        <f t="shared" si="0"/>
        <v>110.69209569624667</v>
      </c>
      <c r="G18" s="4">
        <f t="shared" si="1"/>
        <v>100.77521085394419</v>
      </c>
    </row>
    <row r="19" spans="1:7" s="13" customFormat="1" ht="96" customHeight="1">
      <c r="A19" s="11" t="s">
        <v>79</v>
      </c>
      <c r="B19" s="12" t="s">
        <v>78</v>
      </c>
      <c r="C19" s="4"/>
      <c r="D19" s="4">
        <v>1128.0999999999999</v>
      </c>
      <c r="E19" s="4">
        <v>1128.0999999999999</v>
      </c>
      <c r="F19" s="4"/>
      <c r="G19" s="4">
        <f t="shared" si="1"/>
        <v>100</v>
      </c>
    </row>
    <row r="20" spans="1:7" s="13" customFormat="1" ht="159.75" customHeight="1">
      <c r="A20" s="11" t="s">
        <v>76</v>
      </c>
      <c r="B20" s="12" t="s">
        <v>135</v>
      </c>
      <c r="C20" s="4">
        <f>C21+C22+C23</f>
        <v>399067</v>
      </c>
      <c r="D20" s="4">
        <f t="shared" ref="D20:E20" si="6">D21+D22+D23</f>
        <v>427784</v>
      </c>
      <c r="E20" s="4">
        <f t="shared" si="6"/>
        <v>435788.5</v>
      </c>
      <c r="F20" s="4">
        <f t="shared" si="0"/>
        <v>109.20183828780632</v>
      </c>
      <c r="G20" s="4">
        <f t="shared" si="1"/>
        <v>101.87115460138763</v>
      </c>
    </row>
    <row r="21" spans="1:7" s="13" customFormat="1" ht="131.25" customHeight="1">
      <c r="A21" s="11" t="s">
        <v>24</v>
      </c>
      <c r="B21" s="12" t="s">
        <v>25</v>
      </c>
      <c r="C21" s="4">
        <v>303817</v>
      </c>
      <c r="D21" s="4">
        <v>311134</v>
      </c>
      <c r="E21" s="4">
        <v>318427</v>
      </c>
      <c r="F21" s="4">
        <f t="shared" si="0"/>
        <v>104.80881583321539</v>
      </c>
      <c r="G21" s="4">
        <f t="shared" si="1"/>
        <v>102.34400611954977</v>
      </c>
    </row>
    <row r="22" spans="1:7" s="13" customFormat="1" ht="132" customHeight="1">
      <c r="A22" s="11" t="s">
        <v>26</v>
      </c>
      <c r="B22" s="12" t="s">
        <v>136</v>
      </c>
      <c r="C22" s="4">
        <v>5250</v>
      </c>
      <c r="D22" s="4">
        <v>5250</v>
      </c>
      <c r="E22" s="4">
        <v>5938.9</v>
      </c>
      <c r="F22" s="4">
        <f t="shared" si="0"/>
        <v>113.12190476190476</v>
      </c>
      <c r="G22" s="4">
        <f t="shared" si="1"/>
        <v>113.12190476190476</v>
      </c>
    </row>
    <row r="23" spans="1:7" s="13" customFormat="1" ht="114" customHeight="1">
      <c r="A23" s="11" t="s">
        <v>27</v>
      </c>
      <c r="B23" s="12" t="s">
        <v>137</v>
      </c>
      <c r="C23" s="4">
        <v>90000</v>
      </c>
      <c r="D23" s="4">
        <v>111400</v>
      </c>
      <c r="E23" s="4">
        <v>111422.6</v>
      </c>
      <c r="F23" s="4">
        <f t="shared" si="0"/>
        <v>123.80288888888889</v>
      </c>
      <c r="G23" s="4">
        <f t="shared" si="1"/>
        <v>100.02028725314183</v>
      </c>
    </row>
    <row r="24" spans="1:7" s="13" customFormat="1" ht="93.75">
      <c r="A24" s="11" t="s">
        <v>28</v>
      </c>
      <c r="B24" s="12" t="s">
        <v>29</v>
      </c>
      <c r="C24" s="4">
        <v>16000</v>
      </c>
      <c r="D24" s="4">
        <v>27689</v>
      </c>
      <c r="E24" s="4">
        <v>27735.7</v>
      </c>
      <c r="F24" s="4">
        <f t="shared" si="0"/>
        <v>173.34812500000001</v>
      </c>
      <c r="G24" s="4">
        <f t="shared" si="1"/>
        <v>100.16865903427355</v>
      </c>
    </row>
    <row r="25" spans="1:7" s="13" customFormat="1" ht="132" customHeight="1">
      <c r="A25" s="11" t="s">
        <v>30</v>
      </c>
      <c r="B25" s="10" t="s">
        <v>138</v>
      </c>
      <c r="C25" s="4">
        <f>C26</f>
        <v>7001.8</v>
      </c>
      <c r="D25" s="4">
        <f t="shared" ref="D25:E25" si="7">D26</f>
        <v>7001.8</v>
      </c>
      <c r="E25" s="4">
        <f t="shared" si="7"/>
        <v>2544.5</v>
      </c>
      <c r="F25" s="4">
        <f t="shared" si="0"/>
        <v>36.340655260075977</v>
      </c>
      <c r="G25" s="4">
        <f t="shared" si="1"/>
        <v>36.340655260075977</v>
      </c>
    </row>
    <row r="26" spans="1:7" s="13" customFormat="1" ht="75" customHeight="1">
      <c r="A26" s="11" t="s">
        <v>31</v>
      </c>
      <c r="B26" s="12" t="s">
        <v>74</v>
      </c>
      <c r="C26" s="4">
        <v>7001.8</v>
      </c>
      <c r="D26" s="4">
        <v>7001.8</v>
      </c>
      <c r="E26" s="4">
        <v>2544.5</v>
      </c>
      <c r="F26" s="4">
        <f t="shared" si="0"/>
        <v>36.340655260075977</v>
      </c>
      <c r="G26" s="4">
        <f t="shared" si="1"/>
        <v>36.340655260075977</v>
      </c>
    </row>
    <row r="27" spans="1:7" s="13" customFormat="1" ht="39.75" customHeight="1">
      <c r="A27" s="11" t="s">
        <v>32</v>
      </c>
      <c r="B27" s="12" t="s">
        <v>33</v>
      </c>
      <c r="C27" s="4">
        <f>C28</f>
        <v>22774.2</v>
      </c>
      <c r="D27" s="4">
        <f t="shared" ref="D27" si="8">D28</f>
        <v>22774.2</v>
      </c>
      <c r="E27" s="4">
        <v>19825</v>
      </c>
      <c r="F27" s="4">
        <f t="shared" si="0"/>
        <v>87.050258625989045</v>
      </c>
      <c r="G27" s="4">
        <f t="shared" si="1"/>
        <v>87.050258625989045</v>
      </c>
    </row>
    <row r="28" spans="1:7" s="13" customFormat="1" ht="42.75" customHeight="1">
      <c r="A28" s="11" t="s">
        <v>34</v>
      </c>
      <c r="B28" s="12" t="s">
        <v>35</v>
      </c>
      <c r="C28" s="4">
        <v>22774.2</v>
      </c>
      <c r="D28" s="4">
        <v>22774.2</v>
      </c>
      <c r="E28" s="4">
        <v>19824.400000000001</v>
      </c>
      <c r="F28" s="4">
        <f t="shared" si="0"/>
        <v>87.04762406582887</v>
      </c>
      <c r="G28" s="4">
        <f t="shared" si="1"/>
        <v>87.04762406582887</v>
      </c>
    </row>
    <row r="29" spans="1:7" s="13" customFormat="1" ht="57.75" customHeight="1">
      <c r="A29" s="11" t="s">
        <v>36</v>
      </c>
      <c r="B29" s="12" t="s">
        <v>37</v>
      </c>
      <c r="C29" s="4">
        <f>C30</f>
        <v>491553.9</v>
      </c>
      <c r="D29" s="4">
        <f t="shared" ref="D29:E29" si="9">D30</f>
        <v>686308.29999999993</v>
      </c>
      <c r="E29" s="4">
        <f t="shared" si="9"/>
        <v>649994.60000000009</v>
      </c>
      <c r="F29" s="4">
        <f t="shared" si="0"/>
        <v>132.23261986121969</v>
      </c>
      <c r="G29" s="4">
        <f t="shared" si="1"/>
        <v>94.708835664671426</v>
      </c>
    </row>
    <row r="30" spans="1:7" s="13" customFormat="1" ht="77.25" customHeight="1">
      <c r="A30" s="11" t="s">
        <v>38</v>
      </c>
      <c r="B30" s="12" t="s">
        <v>39</v>
      </c>
      <c r="C30" s="4">
        <f>C31+C32</f>
        <v>491553.9</v>
      </c>
      <c r="D30" s="4">
        <f>D31+D32+35406.1</f>
        <v>686308.29999999993</v>
      </c>
      <c r="E30" s="4">
        <f>E31+E32+38780</f>
        <v>649994.60000000009</v>
      </c>
      <c r="F30" s="4">
        <f t="shared" si="0"/>
        <v>132.23261986121969</v>
      </c>
      <c r="G30" s="4">
        <f t="shared" si="1"/>
        <v>94.708835664671426</v>
      </c>
    </row>
    <row r="31" spans="1:7" s="13" customFormat="1" ht="56.25" customHeight="1">
      <c r="A31" s="11" t="s">
        <v>40</v>
      </c>
      <c r="B31" s="12" t="s">
        <v>41</v>
      </c>
      <c r="C31" s="4">
        <v>491553.9</v>
      </c>
      <c r="D31" s="4">
        <v>492006.3</v>
      </c>
      <c r="E31" s="4">
        <v>465892.4</v>
      </c>
      <c r="F31" s="4">
        <f t="shared" si="0"/>
        <v>94.779514515091833</v>
      </c>
      <c r="G31" s="4">
        <f t="shared" si="1"/>
        <v>94.692364711590088</v>
      </c>
    </row>
    <row r="32" spans="1:7" s="13" customFormat="1" ht="213" customHeight="1">
      <c r="A32" s="11" t="s">
        <v>141</v>
      </c>
      <c r="B32" s="21" t="s">
        <v>142</v>
      </c>
      <c r="C32" s="4">
        <v>0</v>
      </c>
      <c r="D32" s="4">
        <v>158895.9</v>
      </c>
      <c r="E32" s="4">
        <v>145322.20000000001</v>
      </c>
      <c r="F32" s="4"/>
      <c r="G32" s="4">
        <f t="shared" si="1"/>
        <v>91.457488833884341</v>
      </c>
    </row>
    <row r="33" spans="1:7" s="13" customFormat="1" ht="60" customHeight="1">
      <c r="A33" s="11" t="s">
        <v>42</v>
      </c>
      <c r="B33" s="12" t="s">
        <v>43</v>
      </c>
      <c r="C33" s="16">
        <f>C34+C35+C36</f>
        <v>88080</v>
      </c>
      <c r="D33" s="16">
        <f>D34+D35+D36</f>
        <v>95949</v>
      </c>
      <c r="E33" s="16">
        <f>E34+E35+E36+211.5</f>
        <v>95960.099999999991</v>
      </c>
      <c r="F33" s="4">
        <f t="shared" si="0"/>
        <v>108.94652588555857</v>
      </c>
      <c r="G33" s="4">
        <f t="shared" si="1"/>
        <v>100.01156864584308</v>
      </c>
    </row>
    <row r="34" spans="1:7" s="13" customFormat="1" ht="159" customHeight="1">
      <c r="A34" s="11" t="s">
        <v>44</v>
      </c>
      <c r="B34" s="19" t="s">
        <v>139</v>
      </c>
      <c r="C34" s="4">
        <v>57750</v>
      </c>
      <c r="D34" s="4">
        <v>50719</v>
      </c>
      <c r="E34" s="4">
        <v>51143.7</v>
      </c>
      <c r="F34" s="4">
        <f t="shared" si="0"/>
        <v>88.560519480519474</v>
      </c>
      <c r="G34" s="4">
        <f t="shared" si="1"/>
        <v>100.83735878073306</v>
      </c>
    </row>
    <row r="35" spans="1:7" s="13" customFormat="1" ht="79.5" customHeight="1">
      <c r="A35" s="11" t="s">
        <v>45</v>
      </c>
      <c r="B35" s="12" t="s">
        <v>46</v>
      </c>
      <c r="C35" s="4">
        <v>30000</v>
      </c>
      <c r="D35" s="4">
        <v>45000</v>
      </c>
      <c r="E35" s="4">
        <v>44596</v>
      </c>
      <c r="F35" s="4">
        <f t="shared" si="0"/>
        <v>148.65333333333334</v>
      </c>
      <c r="G35" s="4">
        <f t="shared" si="1"/>
        <v>99.102222222222224</v>
      </c>
    </row>
    <row r="36" spans="1:7" s="13" customFormat="1" ht="93.75" customHeight="1">
      <c r="A36" s="11" t="s">
        <v>80</v>
      </c>
      <c r="B36" s="19" t="s">
        <v>140</v>
      </c>
      <c r="C36" s="4">
        <v>330</v>
      </c>
      <c r="D36" s="4">
        <v>230</v>
      </c>
      <c r="E36" s="4">
        <v>8.9</v>
      </c>
      <c r="F36" s="4">
        <f t="shared" si="0"/>
        <v>2.6969696969696968</v>
      </c>
      <c r="G36" s="4">
        <f t="shared" si="1"/>
        <v>3.8695652173913047</v>
      </c>
    </row>
    <row r="37" spans="1:7" s="13" customFormat="1" ht="40.5" customHeight="1">
      <c r="A37" s="11" t="s">
        <v>47</v>
      </c>
      <c r="B37" s="12" t="s">
        <v>48</v>
      </c>
      <c r="C37" s="4">
        <v>76772.899999999994</v>
      </c>
      <c r="D37" s="4">
        <v>100322.9</v>
      </c>
      <c r="E37" s="4">
        <v>107340.7</v>
      </c>
      <c r="F37" s="4">
        <f t="shared" si="0"/>
        <v>139.81587252793631</v>
      </c>
      <c r="G37" s="4">
        <f t="shared" si="1"/>
        <v>106.99521245896999</v>
      </c>
    </row>
    <row r="38" spans="1:7" s="13" customFormat="1" ht="21.75" customHeight="1">
      <c r="A38" s="17" t="s">
        <v>49</v>
      </c>
      <c r="B38" s="18" t="s">
        <v>50</v>
      </c>
      <c r="C38" s="4"/>
      <c r="D38" s="4"/>
      <c r="E38" s="4">
        <v>-6383</v>
      </c>
      <c r="F38" s="4"/>
      <c r="G38" s="4"/>
    </row>
    <row r="39" spans="1:7" ht="25.5" customHeight="1">
      <c r="A39" s="11" t="s">
        <v>51</v>
      </c>
      <c r="B39" s="12" t="s">
        <v>102</v>
      </c>
      <c r="C39" s="4">
        <f>C40+C81</f>
        <v>2498169</v>
      </c>
      <c r="D39" s="5">
        <f t="shared" ref="D39:E39" si="10">D40+D81</f>
        <v>3259973.0000000005</v>
      </c>
      <c r="E39" s="5">
        <f t="shared" si="10"/>
        <v>2827673.6000000001</v>
      </c>
      <c r="F39" s="5">
        <f t="shared" ref="F39:F79" si="11">E39/C39*100</f>
        <v>113.1898442419228</v>
      </c>
      <c r="G39" s="5">
        <f t="shared" ref="G39:G83" si="12">E39/D39*100</f>
        <v>86.739172379648537</v>
      </c>
    </row>
    <row r="40" spans="1:7" ht="60" customHeight="1">
      <c r="A40" s="11" t="s">
        <v>103</v>
      </c>
      <c r="B40" s="12" t="s">
        <v>104</v>
      </c>
      <c r="C40" s="4">
        <f>SUM(C41:C80)</f>
        <v>2498169</v>
      </c>
      <c r="D40" s="5">
        <f t="shared" ref="D40:E40" si="13">SUM(D41:D80)</f>
        <v>3279235.0000000005</v>
      </c>
      <c r="E40" s="5">
        <f t="shared" si="13"/>
        <v>2846866.3000000003</v>
      </c>
      <c r="F40" s="4">
        <f t="shared" si="11"/>
        <v>113.95811492336989</v>
      </c>
      <c r="G40" s="5">
        <f t="shared" si="12"/>
        <v>86.814952267830762</v>
      </c>
    </row>
    <row r="41" spans="1:7" ht="38.25" customHeight="1">
      <c r="A41" s="11" t="s">
        <v>52</v>
      </c>
      <c r="B41" s="19" t="s">
        <v>53</v>
      </c>
      <c r="C41" s="5">
        <v>18337.400000000001</v>
      </c>
      <c r="D41" s="5">
        <v>18337.5</v>
      </c>
      <c r="E41" s="5">
        <v>18337.5</v>
      </c>
      <c r="F41" s="4">
        <f t="shared" si="11"/>
        <v>100.00054533358053</v>
      </c>
      <c r="G41" s="5">
        <f t="shared" si="12"/>
        <v>100</v>
      </c>
    </row>
    <row r="42" spans="1:7" ht="38.25" customHeight="1">
      <c r="A42" s="11" t="s">
        <v>86</v>
      </c>
      <c r="B42" s="19" t="s">
        <v>87</v>
      </c>
      <c r="C42" s="4">
        <v>225108</v>
      </c>
      <c r="D42" s="5">
        <v>191335</v>
      </c>
      <c r="E42" s="5">
        <v>191335</v>
      </c>
      <c r="F42" s="4">
        <f t="shared" si="11"/>
        <v>84.996979227748454</v>
      </c>
      <c r="G42" s="5">
        <f t="shared" si="12"/>
        <v>100</v>
      </c>
    </row>
    <row r="43" spans="1:7" ht="113.25" hidden="1" customHeight="1">
      <c r="A43" s="11" t="s">
        <v>148</v>
      </c>
      <c r="B43" s="19" t="s">
        <v>149</v>
      </c>
      <c r="C43" s="4"/>
      <c r="D43" s="5">
        <v>0</v>
      </c>
      <c r="E43" s="5">
        <v>0</v>
      </c>
      <c r="F43" s="4" t="e">
        <f t="shared" si="11"/>
        <v>#DIV/0!</v>
      </c>
      <c r="G43" s="5" t="e">
        <f t="shared" si="12"/>
        <v>#DIV/0!</v>
      </c>
    </row>
    <row r="44" spans="1:7" ht="116.25" hidden="1" customHeight="1">
      <c r="A44" s="11" t="s">
        <v>150</v>
      </c>
      <c r="B44" s="19" t="s">
        <v>151</v>
      </c>
      <c r="C44" s="4"/>
      <c r="D44" s="5">
        <v>0</v>
      </c>
      <c r="E44" s="5">
        <v>0</v>
      </c>
      <c r="F44" s="4" t="e">
        <f t="shared" si="11"/>
        <v>#DIV/0!</v>
      </c>
      <c r="G44" s="5" t="e">
        <f t="shared" si="12"/>
        <v>#DIV/0!</v>
      </c>
    </row>
    <row r="45" spans="1:7" ht="118.5" customHeight="1">
      <c r="A45" s="11" t="s">
        <v>152</v>
      </c>
      <c r="B45" s="19" t="s">
        <v>153</v>
      </c>
      <c r="C45" s="4">
        <v>0</v>
      </c>
      <c r="D45" s="5">
        <v>72000</v>
      </c>
      <c r="E45" s="5">
        <v>72000</v>
      </c>
      <c r="F45" s="4">
        <v>0</v>
      </c>
      <c r="G45" s="5">
        <f t="shared" si="12"/>
        <v>100</v>
      </c>
    </row>
    <row r="46" spans="1:7" ht="139.5" customHeight="1">
      <c r="A46" s="11" t="s">
        <v>154</v>
      </c>
      <c r="B46" s="19" t="s">
        <v>155</v>
      </c>
      <c r="C46" s="4">
        <v>0</v>
      </c>
      <c r="D46" s="5">
        <v>288964.3</v>
      </c>
      <c r="E46" s="5">
        <v>86689.3</v>
      </c>
      <c r="F46" s="4">
        <v>0</v>
      </c>
      <c r="G46" s="5">
        <f t="shared" si="12"/>
        <v>30.000003460635106</v>
      </c>
    </row>
    <row r="47" spans="1:7" ht="80.25" customHeight="1">
      <c r="A47" s="11" t="s">
        <v>156</v>
      </c>
      <c r="B47" s="19" t="s">
        <v>157</v>
      </c>
      <c r="C47" s="4">
        <v>0</v>
      </c>
      <c r="D47" s="5">
        <v>13423.4</v>
      </c>
      <c r="E47" s="5">
        <v>13423.4</v>
      </c>
      <c r="F47" s="4">
        <v>0</v>
      </c>
      <c r="G47" s="5">
        <f t="shared" si="12"/>
        <v>100</v>
      </c>
    </row>
    <row r="48" spans="1:7" ht="79.5" customHeight="1">
      <c r="A48" s="11" t="s">
        <v>158</v>
      </c>
      <c r="B48" s="19" t="s">
        <v>159</v>
      </c>
      <c r="C48" s="4">
        <v>0</v>
      </c>
      <c r="D48" s="5">
        <v>53873.3</v>
      </c>
      <c r="E48" s="5">
        <v>16162</v>
      </c>
      <c r="F48" s="4">
        <v>0</v>
      </c>
      <c r="G48" s="5">
        <f t="shared" si="12"/>
        <v>30.000018562070636</v>
      </c>
    </row>
    <row r="49" spans="1:7" ht="75.75" customHeight="1">
      <c r="A49" s="11" t="s">
        <v>105</v>
      </c>
      <c r="B49" s="19" t="s">
        <v>106</v>
      </c>
      <c r="C49" s="4">
        <v>644685</v>
      </c>
      <c r="D49" s="5">
        <v>292621.5</v>
      </c>
      <c r="E49" s="5">
        <v>246024</v>
      </c>
      <c r="F49" s="4">
        <f t="shared" ref="F49:F73" si="14">E49/C49*100</f>
        <v>38.161893017520185</v>
      </c>
      <c r="G49" s="5">
        <f t="shared" si="12"/>
        <v>84.075845418057114</v>
      </c>
    </row>
    <row r="50" spans="1:7" ht="158.25" customHeight="1">
      <c r="A50" s="11" t="s">
        <v>107</v>
      </c>
      <c r="B50" s="19" t="s">
        <v>108</v>
      </c>
      <c r="C50" s="4">
        <v>0</v>
      </c>
      <c r="D50" s="5">
        <v>429792</v>
      </c>
      <c r="E50" s="5">
        <v>429792</v>
      </c>
      <c r="F50" s="4">
        <v>0</v>
      </c>
      <c r="G50" s="5">
        <f t="shared" si="12"/>
        <v>100</v>
      </c>
    </row>
    <row r="51" spans="1:7" ht="39.75" hidden="1" customHeight="1">
      <c r="A51" s="11" t="s">
        <v>160</v>
      </c>
      <c r="B51" s="19" t="s">
        <v>161</v>
      </c>
      <c r="C51" s="4"/>
      <c r="D51" s="5">
        <v>0</v>
      </c>
      <c r="E51" s="5">
        <v>0</v>
      </c>
      <c r="F51" s="4"/>
      <c r="G51" s="5"/>
    </row>
    <row r="52" spans="1:7" ht="113.25" customHeight="1">
      <c r="A52" s="11" t="s">
        <v>54</v>
      </c>
      <c r="B52" s="19" t="s">
        <v>109</v>
      </c>
      <c r="C52" s="5">
        <v>2350.6</v>
      </c>
      <c r="D52" s="5">
        <v>2350.6</v>
      </c>
      <c r="E52" s="5">
        <v>1432.3</v>
      </c>
      <c r="F52" s="4">
        <f t="shared" si="14"/>
        <v>60.933378711818264</v>
      </c>
      <c r="G52" s="5">
        <f t="shared" si="12"/>
        <v>60.933378711818264</v>
      </c>
    </row>
    <row r="53" spans="1:7" ht="94.5" customHeight="1">
      <c r="A53" s="11" t="s">
        <v>55</v>
      </c>
      <c r="B53" s="19" t="s">
        <v>110</v>
      </c>
      <c r="C53" s="4">
        <v>7074.9</v>
      </c>
      <c r="D53" s="5">
        <v>7093.7</v>
      </c>
      <c r="E53" s="5">
        <v>5112.8</v>
      </c>
      <c r="F53" s="4">
        <f t="shared" si="14"/>
        <v>72.266745819728911</v>
      </c>
      <c r="G53" s="5">
        <f t="shared" si="12"/>
        <v>72.075221675571285</v>
      </c>
    </row>
    <row r="54" spans="1:7" ht="132.75" customHeight="1">
      <c r="A54" s="11" t="s">
        <v>56</v>
      </c>
      <c r="B54" s="19" t="s">
        <v>111</v>
      </c>
      <c r="C54" s="5">
        <v>6078.4</v>
      </c>
      <c r="D54" s="5">
        <v>6078.4</v>
      </c>
      <c r="E54" s="5">
        <v>6023.9</v>
      </c>
      <c r="F54" s="4">
        <f t="shared" si="14"/>
        <v>99.103382469070809</v>
      </c>
      <c r="G54" s="5">
        <f t="shared" si="12"/>
        <v>99.103382469070809</v>
      </c>
    </row>
    <row r="55" spans="1:7" ht="210" hidden="1" customHeight="1">
      <c r="A55" s="11" t="s">
        <v>162</v>
      </c>
      <c r="B55" s="19" t="s">
        <v>163</v>
      </c>
      <c r="C55" s="4"/>
      <c r="D55" s="5">
        <v>0</v>
      </c>
      <c r="E55" s="5">
        <v>0</v>
      </c>
      <c r="F55" s="4" t="e">
        <f t="shared" si="14"/>
        <v>#DIV/0!</v>
      </c>
      <c r="G55" s="5" t="e">
        <f t="shared" si="12"/>
        <v>#DIV/0!</v>
      </c>
    </row>
    <row r="56" spans="1:7" ht="117" customHeight="1">
      <c r="A56" s="11" t="s">
        <v>88</v>
      </c>
      <c r="B56" s="19" t="s">
        <v>112</v>
      </c>
      <c r="C56" s="4">
        <v>25967.200000000001</v>
      </c>
      <c r="D56" s="5">
        <v>25949.200000000001</v>
      </c>
      <c r="E56" s="5">
        <v>18083.900000000001</v>
      </c>
      <c r="F56" s="4">
        <f t="shared" si="14"/>
        <v>69.641316738038768</v>
      </c>
      <c r="G56" s="5">
        <f t="shared" si="12"/>
        <v>69.689624342946985</v>
      </c>
    </row>
    <row r="57" spans="1:7" ht="58.5" customHeight="1">
      <c r="A57" s="11" t="s">
        <v>113</v>
      </c>
      <c r="B57" s="19" t="s">
        <v>114</v>
      </c>
      <c r="C57" s="4">
        <v>0</v>
      </c>
      <c r="D57" s="5">
        <v>101</v>
      </c>
      <c r="E57" s="5">
        <v>100.9</v>
      </c>
      <c r="F57" s="4">
        <v>0</v>
      </c>
      <c r="G57" s="5">
        <f t="shared" si="12"/>
        <v>99.900990099009917</v>
      </c>
    </row>
    <row r="58" spans="1:7" ht="96.75" customHeight="1">
      <c r="A58" s="11" t="s">
        <v>164</v>
      </c>
      <c r="B58" s="19" t="s">
        <v>165</v>
      </c>
      <c r="C58" s="4">
        <v>0</v>
      </c>
      <c r="D58" s="5">
        <v>187.5</v>
      </c>
      <c r="E58" s="5">
        <v>187.5</v>
      </c>
      <c r="F58" s="4">
        <v>0</v>
      </c>
      <c r="G58" s="5">
        <f t="shared" si="12"/>
        <v>100</v>
      </c>
    </row>
    <row r="59" spans="1:7" ht="94.5" customHeight="1">
      <c r="A59" s="11" t="s">
        <v>57</v>
      </c>
      <c r="B59" s="19" t="s">
        <v>89</v>
      </c>
      <c r="C59" s="4">
        <v>30206.2</v>
      </c>
      <c r="D59" s="5">
        <v>31021.3</v>
      </c>
      <c r="E59" s="5">
        <v>30286.9</v>
      </c>
      <c r="F59" s="4">
        <f t="shared" si="14"/>
        <v>100.26716369487059</v>
      </c>
      <c r="G59" s="5">
        <f t="shared" si="12"/>
        <v>97.632594378701086</v>
      </c>
    </row>
    <row r="60" spans="1:7" ht="193.5" customHeight="1">
      <c r="A60" s="11" t="s">
        <v>58</v>
      </c>
      <c r="B60" s="19" t="s">
        <v>115</v>
      </c>
      <c r="C60" s="4">
        <v>1141660.5</v>
      </c>
      <c r="D60" s="5">
        <v>1216020.8</v>
      </c>
      <c r="E60" s="5">
        <v>1182407</v>
      </c>
      <c r="F60" s="4">
        <f t="shared" si="14"/>
        <v>103.56905577446184</v>
      </c>
      <c r="G60" s="5">
        <f t="shared" si="12"/>
        <v>97.235754519988475</v>
      </c>
    </row>
    <row r="61" spans="1:7" ht="93" customHeight="1">
      <c r="A61" s="11" t="s">
        <v>59</v>
      </c>
      <c r="B61" s="19" t="s">
        <v>116</v>
      </c>
      <c r="C61" s="5">
        <v>2285.1</v>
      </c>
      <c r="D61" s="5">
        <v>2285.1</v>
      </c>
      <c r="E61" s="5">
        <v>2285.1</v>
      </c>
      <c r="F61" s="4">
        <f t="shared" si="14"/>
        <v>100</v>
      </c>
      <c r="G61" s="5">
        <f t="shared" si="12"/>
        <v>100</v>
      </c>
    </row>
    <row r="62" spans="1:7" ht="162.75" customHeight="1">
      <c r="A62" s="11" t="s">
        <v>60</v>
      </c>
      <c r="B62" s="19" t="s">
        <v>117</v>
      </c>
      <c r="C62" s="4">
        <v>1303.3</v>
      </c>
      <c r="D62" s="5">
        <v>1305.0999999999999</v>
      </c>
      <c r="E62" s="5">
        <v>1305.0999999999999</v>
      </c>
      <c r="F62" s="4">
        <f t="shared" si="14"/>
        <v>100.13811094912913</v>
      </c>
      <c r="G62" s="5">
        <f t="shared" si="12"/>
        <v>100</v>
      </c>
    </row>
    <row r="63" spans="1:7" ht="139.5" customHeight="1">
      <c r="A63" s="11" t="s">
        <v>77</v>
      </c>
      <c r="B63" s="19" t="s">
        <v>118</v>
      </c>
      <c r="C63" s="5">
        <v>895.1</v>
      </c>
      <c r="D63" s="5">
        <v>895.1</v>
      </c>
      <c r="E63" s="5">
        <v>895.1</v>
      </c>
      <c r="F63" s="4">
        <f t="shared" si="14"/>
        <v>100</v>
      </c>
      <c r="G63" s="5">
        <f t="shared" si="12"/>
        <v>100</v>
      </c>
    </row>
    <row r="64" spans="1:7" ht="111.75" customHeight="1">
      <c r="A64" s="11" t="s">
        <v>61</v>
      </c>
      <c r="B64" s="19" t="s">
        <v>119</v>
      </c>
      <c r="C64" s="5">
        <v>12526.7</v>
      </c>
      <c r="D64" s="5">
        <v>12526.7</v>
      </c>
      <c r="E64" s="5">
        <v>9511.7000000000007</v>
      </c>
      <c r="F64" s="4">
        <f t="shared" si="14"/>
        <v>75.931410507156713</v>
      </c>
      <c r="G64" s="5">
        <f t="shared" si="12"/>
        <v>75.931410507156713</v>
      </c>
    </row>
    <row r="65" spans="1:7" ht="100.5" customHeight="1">
      <c r="A65" s="11" t="s">
        <v>62</v>
      </c>
      <c r="B65" s="19" t="s">
        <v>120</v>
      </c>
      <c r="C65" s="5">
        <v>10647</v>
      </c>
      <c r="D65" s="5">
        <v>10647</v>
      </c>
      <c r="E65" s="5">
        <v>10647</v>
      </c>
      <c r="F65" s="4">
        <f t="shared" si="14"/>
        <v>100</v>
      </c>
      <c r="G65" s="5">
        <f t="shared" si="12"/>
        <v>100</v>
      </c>
    </row>
    <row r="66" spans="1:7" ht="120" customHeight="1">
      <c r="A66" s="11" t="s">
        <v>63</v>
      </c>
      <c r="B66" s="19" t="s">
        <v>121</v>
      </c>
      <c r="C66" s="4">
        <v>930.8</v>
      </c>
      <c r="D66" s="5">
        <v>1006</v>
      </c>
      <c r="E66" s="5">
        <v>942.7</v>
      </c>
      <c r="F66" s="4">
        <f t="shared" si="14"/>
        <v>101.27847013321876</v>
      </c>
      <c r="G66" s="5">
        <f t="shared" si="12"/>
        <v>93.707753479125259</v>
      </c>
    </row>
    <row r="67" spans="1:7" ht="215.25" customHeight="1">
      <c r="A67" s="11" t="s">
        <v>64</v>
      </c>
      <c r="B67" s="19" t="s">
        <v>122</v>
      </c>
      <c r="C67" s="4">
        <v>2835.1</v>
      </c>
      <c r="D67" s="5">
        <v>2840.1</v>
      </c>
      <c r="E67" s="5">
        <v>2664.5</v>
      </c>
      <c r="F67" s="4">
        <f t="shared" si="14"/>
        <v>93.98257557052662</v>
      </c>
      <c r="G67" s="5">
        <f t="shared" si="12"/>
        <v>93.817119115524108</v>
      </c>
    </row>
    <row r="68" spans="1:7" ht="135" customHeight="1">
      <c r="A68" s="11" t="s">
        <v>65</v>
      </c>
      <c r="B68" s="19" t="s">
        <v>66</v>
      </c>
      <c r="C68" s="4">
        <v>68.900000000000006</v>
      </c>
      <c r="D68" s="5">
        <v>69.5</v>
      </c>
      <c r="E68" s="5">
        <v>69.5</v>
      </c>
      <c r="F68" s="4">
        <f t="shared" si="14"/>
        <v>100.87082728592162</v>
      </c>
      <c r="G68" s="5">
        <f t="shared" si="12"/>
        <v>100</v>
      </c>
    </row>
    <row r="69" spans="1:7" ht="105.75" customHeight="1">
      <c r="A69" s="11" t="s">
        <v>92</v>
      </c>
      <c r="B69" s="19" t="s">
        <v>123</v>
      </c>
      <c r="C69" s="4">
        <v>34182.400000000001</v>
      </c>
      <c r="D69" s="5">
        <v>39908.300000000003</v>
      </c>
      <c r="E69" s="5">
        <v>39908.300000000003</v>
      </c>
      <c r="F69" s="4">
        <f t="shared" si="14"/>
        <v>116.75101806777757</v>
      </c>
      <c r="G69" s="5">
        <f t="shared" si="12"/>
        <v>100</v>
      </c>
    </row>
    <row r="70" spans="1:7" ht="75.75" customHeight="1">
      <c r="A70" s="11" t="s">
        <v>90</v>
      </c>
      <c r="B70" s="19" t="s">
        <v>91</v>
      </c>
      <c r="C70" s="5">
        <v>596.20000000000005</v>
      </c>
      <c r="D70" s="5">
        <v>596.20000000000005</v>
      </c>
      <c r="E70" s="5">
        <v>596.20000000000005</v>
      </c>
      <c r="F70" s="4">
        <f t="shared" si="14"/>
        <v>100</v>
      </c>
      <c r="G70" s="5">
        <f t="shared" si="12"/>
        <v>100</v>
      </c>
    </row>
    <row r="71" spans="1:7" ht="94.5" customHeight="1">
      <c r="A71" s="11" t="s">
        <v>93</v>
      </c>
      <c r="B71" s="19" t="s">
        <v>124</v>
      </c>
      <c r="C71" s="4">
        <v>252134.3</v>
      </c>
      <c r="D71" s="5">
        <v>303590.2</v>
      </c>
      <c r="E71" s="5">
        <v>303590.2</v>
      </c>
      <c r="F71" s="4">
        <f t="shared" si="14"/>
        <v>120.40813169806728</v>
      </c>
      <c r="G71" s="5">
        <f t="shared" si="12"/>
        <v>100</v>
      </c>
    </row>
    <row r="72" spans="1:7" ht="135.75" customHeight="1">
      <c r="A72" s="11" t="s">
        <v>94</v>
      </c>
      <c r="B72" s="19" t="s">
        <v>125</v>
      </c>
      <c r="C72" s="4">
        <v>7735.9</v>
      </c>
      <c r="D72" s="5">
        <v>6800.5</v>
      </c>
      <c r="E72" s="5">
        <v>4061.4</v>
      </c>
      <c r="F72" s="4">
        <f t="shared" si="14"/>
        <v>52.5006786540674</v>
      </c>
      <c r="G72" s="5">
        <f t="shared" si="12"/>
        <v>59.722079258878026</v>
      </c>
    </row>
    <row r="73" spans="1:7" ht="162" customHeight="1">
      <c r="A73" s="11" t="s">
        <v>95</v>
      </c>
      <c r="B73" s="19" t="s">
        <v>126</v>
      </c>
      <c r="C73" s="4">
        <v>76.7</v>
      </c>
      <c r="D73" s="5">
        <v>71</v>
      </c>
      <c r="E73" s="5">
        <v>42.2</v>
      </c>
      <c r="F73" s="4">
        <f t="shared" si="14"/>
        <v>55.019556714471975</v>
      </c>
      <c r="G73" s="5">
        <f t="shared" si="12"/>
        <v>59.436619718309856</v>
      </c>
    </row>
    <row r="74" spans="1:7" ht="176.25" customHeight="1">
      <c r="A74" s="11" t="s">
        <v>127</v>
      </c>
      <c r="B74" s="19" t="s">
        <v>128</v>
      </c>
      <c r="C74" s="4">
        <v>35825.4</v>
      </c>
      <c r="D74" s="5">
        <v>38166.800000000003</v>
      </c>
      <c r="E74" s="5">
        <v>36985.1</v>
      </c>
      <c r="F74" s="4">
        <f t="shared" si="11"/>
        <v>103.23708876942057</v>
      </c>
      <c r="G74" s="4">
        <f t="shared" si="12"/>
        <v>96.903853610991746</v>
      </c>
    </row>
    <row r="75" spans="1:7" ht="173.25" customHeight="1">
      <c r="A75" s="11" t="s">
        <v>129</v>
      </c>
      <c r="B75" s="19" t="s">
        <v>130</v>
      </c>
      <c r="C75" s="5">
        <v>486.9</v>
      </c>
      <c r="D75" s="5">
        <v>486.9</v>
      </c>
      <c r="E75" s="5">
        <v>256.7</v>
      </c>
      <c r="F75" s="4">
        <f t="shared" si="11"/>
        <v>52.721298007804471</v>
      </c>
      <c r="G75" s="4">
        <f t="shared" si="12"/>
        <v>52.721298007804471</v>
      </c>
    </row>
    <row r="76" spans="1:7" ht="138.75" customHeight="1">
      <c r="A76" s="11" t="s">
        <v>67</v>
      </c>
      <c r="B76" s="19" t="s">
        <v>68</v>
      </c>
      <c r="C76" s="5">
        <v>31928.2</v>
      </c>
      <c r="D76" s="5">
        <v>31928.2</v>
      </c>
      <c r="E76" s="5">
        <v>29264.3</v>
      </c>
      <c r="F76" s="4">
        <f t="shared" si="11"/>
        <v>91.6565919782512</v>
      </c>
      <c r="G76" s="4">
        <f t="shared" si="12"/>
        <v>91.6565919782512</v>
      </c>
    </row>
    <row r="77" spans="1:7" ht="59.25" customHeight="1">
      <c r="A77" s="11" t="s">
        <v>96</v>
      </c>
      <c r="B77" s="19" t="s">
        <v>97</v>
      </c>
      <c r="C77" s="5">
        <v>2136</v>
      </c>
      <c r="D77" s="5">
        <v>2136</v>
      </c>
      <c r="E77" s="5">
        <v>2136</v>
      </c>
      <c r="F77" s="4">
        <f t="shared" si="11"/>
        <v>100</v>
      </c>
      <c r="G77" s="4">
        <f t="shared" si="12"/>
        <v>100</v>
      </c>
    </row>
    <row r="78" spans="1:7" ht="97.5" customHeight="1">
      <c r="A78" s="11" t="s">
        <v>166</v>
      </c>
      <c r="B78" s="19" t="s">
        <v>167</v>
      </c>
      <c r="C78" s="4">
        <v>0</v>
      </c>
      <c r="D78" s="5">
        <v>173920</v>
      </c>
      <c r="E78" s="5">
        <v>83400</v>
      </c>
      <c r="F78" s="4">
        <v>0</v>
      </c>
      <c r="G78" s="4">
        <f t="shared" si="12"/>
        <v>47.95308187672493</v>
      </c>
    </row>
    <row r="79" spans="1:7" ht="76.5" customHeight="1">
      <c r="A79" s="11" t="s">
        <v>98</v>
      </c>
      <c r="B79" s="19" t="s">
        <v>99</v>
      </c>
      <c r="C79" s="5">
        <v>106.8</v>
      </c>
      <c r="D79" s="5">
        <v>106.8</v>
      </c>
      <c r="E79" s="5">
        <v>106.8</v>
      </c>
      <c r="F79" s="4">
        <f t="shared" si="11"/>
        <v>100</v>
      </c>
      <c r="G79" s="4">
        <f t="shared" si="12"/>
        <v>100</v>
      </c>
    </row>
    <row r="80" spans="1:7" ht="156" customHeight="1">
      <c r="A80" s="11" t="s">
        <v>131</v>
      </c>
      <c r="B80" s="19" t="s">
        <v>168</v>
      </c>
      <c r="C80" s="5">
        <v>0</v>
      </c>
      <c r="D80" s="5">
        <v>800</v>
      </c>
      <c r="E80" s="5">
        <v>800</v>
      </c>
      <c r="F80" s="4">
        <v>0</v>
      </c>
      <c r="G80" s="4">
        <f t="shared" si="12"/>
        <v>100</v>
      </c>
    </row>
    <row r="81" spans="1:7" ht="81" customHeight="1">
      <c r="A81" s="11" t="s">
        <v>132</v>
      </c>
      <c r="B81" s="12" t="s">
        <v>75</v>
      </c>
      <c r="C81" s="4">
        <v>0</v>
      </c>
      <c r="D81" s="4">
        <v>-19262</v>
      </c>
      <c r="E81" s="5">
        <v>-19192.7</v>
      </c>
      <c r="F81" s="4">
        <v>0</v>
      </c>
      <c r="G81" s="4">
        <f t="shared" si="12"/>
        <v>99.640224275776148</v>
      </c>
    </row>
    <row r="82" spans="1:7" ht="75">
      <c r="A82" s="11" t="s">
        <v>133</v>
      </c>
      <c r="B82" s="19" t="s">
        <v>134</v>
      </c>
      <c r="C82" s="4">
        <v>0</v>
      </c>
      <c r="D82" s="4">
        <v>-19262</v>
      </c>
      <c r="E82" s="5">
        <v>-19192.7</v>
      </c>
      <c r="F82" s="4">
        <v>0</v>
      </c>
      <c r="G82" s="4">
        <f t="shared" si="12"/>
        <v>99.640224275776148</v>
      </c>
    </row>
    <row r="83" spans="1:7" ht="18.75">
      <c r="A83" s="23"/>
      <c r="B83" s="12" t="s">
        <v>69</v>
      </c>
      <c r="C83" s="4">
        <f>C39+C6</f>
        <v>7667709.0000000009</v>
      </c>
      <c r="D83" s="4">
        <f>D39+D6</f>
        <v>8858213.3000000007</v>
      </c>
      <c r="E83" s="4">
        <f>E39+E6</f>
        <v>8402145.9000000004</v>
      </c>
      <c r="F83" s="4">
        <f t="shared" ref="F83" si="15">E83/C83*100</f>
        <v>109.57830950548593</v>
      </c>
      <c r="G83" s="4">
        <f t="shared" si="12"/>
        <v>94.851474168046963</v>
      </c>
    </row>
    <row r="84" spans="1:7">
      <c r="D84" s="24"/>
    </row>
    <row r="85" spans="1:7" s="25" customFormat="1" ht="18.75">
      <c r="A85" s="25" t="s">
        <v>81</v>
      </c>
    </row>
    <row r="86" spans="1:7" s="25" customFormat="1" ht="18.75">
      <c r="A86" s="25" t="s">
        <v>100</v>
      </c>
    </row>
    <row r="87" spans="1:7" s="25" customFormat="1" ht="18.75">
      <c r="A87" s="25" t="s">
        <v>101</v>
      </c>
      <c r="F87" s="26" t="s">
        <v>82</v>
      </c>
      <c r="G87" s="26"/>
    </row>
  </sheetData>
  <mergeCells count="7">
    <mergeCell ref="F87:G87"/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6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2011-10-17T12:15:41Z</dcterms:modified>
</cp:coreProperties>
</file>