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2" r:id="rId1"/>
  </sheets>
  <definedNames>
    <definedName name="_xlnm._FilterDatabase" localSheetId="0" hidden="1">Лист1!$A$1:$G$80</definedName>
    <definedName name="_xlnm.Print_Titles" localSheetId="0">Лист1!$6:$6</definedName>
  </definedNames>
  <calcPr calcId="124519"/>
</workbook>
</file>

<file path=xl/calcChain.xml><?xml version="1.0" encoding="utf-8"?>
<calcChain xmlns="http://schemas.openxmlformats.org/spreadsheetml/2006/main">
  <c r="D85" i="2"/>
  <c r="C48"/>
  <c r="D48"/>
  <c r="F55"/>
  <c r="F49"/>
  <c r="G49"/>
  <c r="F50"/>
  <c r="G50"/>
  <c r="F52"/>
  <c r="G52"/>
  <c r="F53"/>
  <c r="G53"/>
  <c r="F54"/>
  <c r="G54"/>
  <c r="G55"/>
  <c r="F56"/>
  <c r="G56"/>
  <c r="F58"/>
  <c r="G58"/>
  <c r="F60"/>
  <c r="G60"/>
  <c r="F61"/>
  <c r="G61"/>
  <c r="F62"/>
  <c r="G62"/>
  <c r="F63"/>
  <c r="G63"/>
  <c r="F64"/>
  <c r="G64"/>
  <c r="F65"/>
  <c r="G65"/>
  <c r="F66"/>
  <c r="G66"/>
  <c r="F67"/>
  <c r="G67"/>
  <c r="F68"/>
  <c r="G68"/>
  <c r="F69"/>
  <c r="G69"/>
  <c r="F70"/>
  <c r="G70"/>
  <c r="F71"/>
  <c r="G71"/>
  <c r="F72"/>
  <c r="G72"/>
  <c r="F73"/>
  <c r="G73"/>
  <c r="F74"/>
  <c r="G74"/>
  <c r="F75"/>
  <c r="G75"/>
  <c r="F76"/>
  <c r="G76"/>
  <c r="F77"/>
  <c r="G77"/>
  <c r="F78"/>
  <c r="G78"/>
  <c r="F79"/>
  <c r="G79"/>
  <c r="F80"/>
  <c r="G80"/>
  <c r="F81"/>
  <c r="G81"/>
  <c r="F83"/>
  <c r="G83"/>
  <c r="F86"/>
  <c r="G86"/>
  <c r="E48"/>
  <c r="G48" s="1"/>
  <c r="E85"/>
  <c r="C85"/>
  <c r="F14"/>
  <c r="G40"/>
  <c r="F40"/>
  <c r="G12"/>
  <c r="G13"/>
  <c r="G14"/>
  <c r="G16"/>
  <c r="G17"/>
  <c r="G18"/>
  <c r="F11"/>
  <c r="F12"/>
  <c r="F13"/>
  <c r="G9"/>
  <c r="F9"/>
  <c r="D39"/>
  <c r="C39"/>
  <c r="G46"/>
  <c r="F46"/>
  <c r="D45"/>
  <c r="C45"/>
  <c r="G44"/>
  <c r="F44"/>
  <c r="G42"/>
  <c r="F42"/>
  <c r="G41"/>
  <c r="F41"/>
  <c r="E39"/>
  <c r="G38"/>
  <c r="F38"/>
  <c r="G37"/>
  <c r="F37"/>
  <c r="G36"/>
  <c r="F36"/>
  <c r="E35"/>
  <c r="D35"/>
  <c r="C35"/>
  <c r="F35" s="1"/>
  <c r="G34"/>
  <c r="F34"/>
  <c r="G33"/>
  <c r="E32"/>
  <c r="D32"/>
  <c r="C32"/>
  <c r="G31"/>
  <c r="F31"/>
  <c r="G30"/>
  <c r="F30"/>
  <c r="G29"/>
  <c r="F29"/>
  <c r="G28"/>
  <c r="F28"/>
  <c r="G27"/>
  <c r="F27"/>
  <c r="G26"/>
  <c r="F26"/>
  <c r="E25"/>
  <c r="E24" s="1"/>
  <c r="D25"/>
  <c r="D24" s="1"/>
  <c r="C25"/>
  <c r="C24" s="1"/>
  <c r="G22"/>
  <c r="F22"/>
  <c r="G21"/>
  <c r="F21"/>
  <c r="G20"/>
  <c r="F20"/>
  <c r="E19"/>
  <c r="D19"/>
  <c r="C19"/>
  <c r="F18"/>
  <c r="F17"/>
  <c r="F16"/>
  <c r="E15"/>
  <c r="D15"/>
  <c r="C15"/>
  <c r="G11"/>
  <c r="E10"/>
  <c r="D10"/>
  <c r="C10"/>
  <c r="E8"/>
  <c r="D8"/>
  <c r="C8"/>
  <c r="E47" l="1"/>
  <c r="C47"/>
  <c r="F48"/>
  <c r="F85"/>
  <c r="D47"/>
  <c r="G47" s="1"/>
  <c r="G85"/>
  <c r="G10"/>
  <c r="G15"/>
  <c r="G8"/>
  <c r="G19"/>
  <c r="F10"/>
  <c r="F8"/>
  <c r="D7"/>
  <c r="D87" s="1"/>
  <c r="G25"/>
  <c r="F24"/>
  <c r="F32"/>
  <c r="G35"/>
  <c r="F45"/>
  <c r="G39"/>
  <c r="F15"/>
  <c r="C7"/>
  <c r="F19"/>
  <c r="G24"/>
  <c r="F25"/>
  <c r="G32"/>
  <c r="F33"/>
  <c r="F39"/>
  <c r="G45"/>
  <c r="E7"/>
  <c r="E87" s="1"/>
  <c r="G87" l="1"/>
  <c r="F47"/>
  <c r="C87"/>
  <c r="F87" s="1"/>
  <c r="G7"/>
  <c r="F7"/>
</calcChain>
</file>

<file path=xl/sharedStrings.xml><?xml version="1.0" encoding="utf-8"?>
<sst xmlns="http://schemas.openxmlformats.org/spreadsheetml/2006/main" count="175" uniqueCount="175">
  <si>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</si>
  <si>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</si>
  <si>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</si>
  <si>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</si>
  <si>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</si>
  <si>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</si>
  <si>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1 05 00000 00 0000 000</t>
  </si>
  <si>
    <t>НАЛОГИ НА СОВОКУПНЫЙ ДОХОД</t>
  </si>
  <si>
    <t>1 05 02000 02 0000 110</t>
  </si>
  <si>
    <t>Единый налог на вмененный доход для отдельных видов деятельности</t>
  </si>
  <si>
    <t>1 05 03000 01 0000 110</t>
  </si>
  <si>
    <t>Единый сельскохозяйственный налог</t>
  </si>
  <si>
    <t>1 06 00000 00 0000 000</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</si>
  <si>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</si>
  <si>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</si>
  <si>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</si>
  <si>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1 06 06000 00 0000 110</t>
  </si>
  <si>
    <t xml:space="preserve">Земельный налог </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</si>
  <si>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</si>
  <si>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</si>
  <si>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</si>
  <si>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</si>
  <si>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</si>
  <si>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</si>
  <si>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t>
  </si>
  <si>
    <t>1 11 05024 04 0000 120</t>
  </si>
  <si>
    <t>1 11 05034 04 0000 120</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</si>
  <si>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</si>
  <si>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</si>
  <si>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</si>
  <si>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1 12 00000 00 0000 000</t>
  </si>
  <si>
    <t>ПЛАТЕЖИ ПРИ ПОЛЬЗОВАНИИ ПРИРОДНЫМИ РЕСУРСАМИ</t>
  </si>
  <si>
    <t>1 12 01000 01 0000 120</t>
  </si>
  <si>
    <t>Плата за негативное воздействие на окружающую среду</t>
  </si>
  <si>
    <t>1 13 00000 00 0000 000</t>
  </si>
  <si>
    <t>1 14 00000 00 0000 000</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</si>
  <si>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</si>
  <si>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</si>
  <si>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1 16 00000 00 0000 000</t>
  </si>
  <si>
    <t>ШТРАФЫ, САНКЦИИ, ВОЗМЕЩЕНИЕ УЩЕРБА</t>
  </si>
  <si>
    <t>1 17 00000 00 0000 000</t>
  </si>
  <si>
    <t>2 00 00000 00 0000 000</t>
  </si>
  <si>
    <t>2 02 01001 04 0001 151</t>
  </si>
  <si>
    <t>Дотация на выравнивание бюджетной обеспеченности поселений области</t>
  </si>
  <si>
    <t>2 02 03024 04 0001 151</t>
  </si>
  <si>
    <t>2 02 03024 04 0003 151</t>
  </si>
  <si>
    <t>2 02 03024 04 0004 151</t>
  </si>
  <si>
    <t>2 02 03024 04 0009 151</t>
  </si>
  <si>
    <t>2 02 03024 04 0010 151</t>
  </si>
  <si>
    <t>2 02 03024 04 0011 151</t>
  </si>
  <si>
    <t>2 02 03024 04 0012 151</t>
  </si>
  <si>
    <t>ВСЕГО ДОХОДОВ:</t>
  </si>
  <si>
    <t>Код</t>
  </si>
  <si>
    <t>Наименование</t>
  </si>
  <si>
    <t>тыс. руб.</t>
  </si>
  <si>
    <t xml:space="preserve">% исполнения </t>
  </si>
  <si>
    <t>ВОЗВРАТ ОСТАТКОВ СУБСИДИЙ, СУБВЕНЦИЙ И ИНЫХ МЕЖБЮДЖЕТНЫХ ТРАНСФЕРТОВ, ИМЕЮЩИХ ЦЕЛЕВОЕ НАЗНАЧЕНИЕ, ПРОШЛЫХ ЛЕТ</t>
  </si>
  <si>
    <t>1 11 05000 00 0000 120</t>
  </si>
  <si>
    <t>2 02 03024 04 0008 151</t>
  </si>
  <si>
    <t>1 14 06024 04 0000 430</t>
  </si>
  <si>
    <t>Исполнено</t>
  </si>
  <si>
    <t>2 02 03024 04 0015 151</t>
  </si>
  <si>
    <t>Субвенция на осуществление органами местного самоуправления отдельных государственных полномочий по государственному управлению охраной труда</t>
  </si>
  <si>
    <t>2 02 03024 04 0014 151</t>
  </si>
  <si>
    <t>2 02 03024 04 0016 151</t>
  </si>
  <si>
    <t>2 02 04999 04 0007 151</t>
  </si>
  <si>
    <t>БЕЗВОЗМЕЗДНЫЕ ПОСТУПЛЕНИЯ</t>
  </si>
  <si>
    <t>2 02 00000 00 0000 000</t>
  </si>
  <si>
    <t>БЕЗВОЗМЕЗДНЫЕ ПОСТУПЛЕНИЯ ОТ ДРУГИХ БЮДЖЕТОВ БЮДЖЕТНОЙ СИСТЕМЫ РОССИЙСКОЙ ФЕДЕРАЦИИ</t>
  </si>
  <si>
    <t>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t>
  </si>
  <si>
    <t>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 определению перечня должностных лиц, уполномоченных составлять протоколы об административных правонарушениях</t>
  </si>
  <si>
    <t>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t>
  </si>
  <si>
    <t>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t>
  </si>
  <si>
    <t>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t>
  </si>
  <si>
    <t xml:space="preserve">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t>
  </si>
  <si>
    <t>2 19 00000 00 0000 000</t>
  </si>
  <si>
    <t>2 19 04000 04 0000 151</t>
  </si>
  <si>
    <t>Возврат остатков субсидий, субвенций и иных межбюджетных трансфертов, имеющих целевое назначение, прошлых лет из бюджетов городских округов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</si>
  <si>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</si>
  <si>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</si>
  <si>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</si>
  <si>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</si>
  <si>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</si>
  <si>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1 14 01040 04 0000 410</t>
  </si>
  <si>
    <t>Доходы от продажи квартир, находящихся в собственности городских округов</t>
  </si>
  <si>
    <t>1 14 02040 04 0000 410</t>
  </si>
  <si>
    <t>1 13 01994 04 0000 130</t>
  </si>
  <si>
    <t>Прочие доходы от оказания платных услуг (работ) получателями средств  бюджетов городских округов</t>
  </si>
  <si>
    <t>1 11 05012 04 0000 120</t>
  </si>
  <si>
    <t>ДОХОДЫ ОТ ПРОДАЖИ МАТЕРИАЛЬНЫХ И НЕМАТЕРИАЛЬНЫХ АКТИВОВ</t>
  </si>
  <si>
    <t>1 13 02994 04 0000 130</t>
  </si>
  <si>
    <t>Прочие доходы от компенсации затрат бюджетов городских округов</t>
  </si>
  <si>
    <t>1 13 02064 04 0000 130</t>
  </si>
  <si>
    <t>Доходы, поступающие в порядке возмещения расходов, понесенных в связи с эксплуатацией имущества городских округов</t>
  </si>
  <si>
    <t>1 12 05040 04 0000 120</t>
  </si>
  <si>
    <t>Плата за пользование водными объектами, находящимися в собственности городских округов</t>
  </si>
  <si>
    <t>2 02 03024 04 0027 151</t>
  </si>
  <si>
    <t>2 02 03024 04 0028 151</t>
  </si>
  <si>
    <t>2 02 03024 04 0029 151</t>
  </si>
  <si>
    <t>2 02 03024 04 0030 151</t>
  </si>
  <si>
    <t>2 02 03024 04 0031 151</t>
  </si>
  <si>
    <t>2 02 03024 04 0033 151</t>
  </si>
  <si>
    <t>2 02 03024 04 0034 151</t>
  </si>
  <si>
    <t xml:space="preserve">администрации муниципального образования </t>
  </si>
  <si>
    <t>"Город Саратов"</t>
  </si>
  <si>
    <t>И.о. председателя комитета по финансам</t>
  </si>
  <si>
    <t>А.С. Струков</t>
  </si>
  <si>
    <t>Субвенция на финансовое обеспечение образовательной деятельности муниципальных общеобразовательных учреждений</t>
  </si>
  <si>
    <t>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и расходы по оплате услуг почтовой связи и банковских услуг, оказываемых банками, по выплате за присмотр и уход за детьми в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</si>
  <si>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</si>
  <si>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</si>
  <si>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Субвенция на осуществление органами местного самоуправления государственных полномочий по частичному финансированию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</si>
  <si>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</si>
  <si>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Субвенция на осуществление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</si>
  <si>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Субвенция на организацию осуществления органами местного самоуправления отдельных государственных полномочий по предоставлению субсидии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</si>
  <si>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2 02 03024 04 0035 151</t>
  </si>
  <si>
    <t>Субвенция на организацию осуществления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</si>
  <si>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2 02 03024 04 0036 151</t>
  </si>
  <si>
    <t>Субвенция на осуществление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t>
  </si>
  <si>
    <t>2 02 03024 04 0037 151</t>
  </si>
  <si>
    <t>Субвенция на финансовое обеспечение образовательной деятельности муниципальных дошкольных образовательных организаций</t>
  </si>
  <si>
    <t>Иные межбюджетные трансферты на комплектование книжных фондов библиотек муниципальных образований области</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</si>
  <si>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</si>
  <si>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</si>
  <si>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</si>
  <si>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</si>
  <si>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</si>
  <si>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</si>
  <si>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</si>
  <si>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</si>
  <si>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</si>
  <si>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1 11 05074 04 0000 120</t>
  </si>
  <si>
    <t>Доходы от сдачи в аренду имущества, составляющего казну городских округов (за исключением земельных участков)</t>
  </si>
  <si>
    <t>Уточненные бюджетные назначения 2014 года</t>
  </si>
  <si>
    <t>к уточненным бюджетным назначениям
2014 года</t>
  </si>
  <si>
    <t>Субсидия на модернизацию региональных систем дошкольного образования</t>
  </si>
  <si>
    <t>2 02 02204 04 0000 151</t>
  </si>
  <si>
    <t>2 02 02088 04 0001 151</t>
  </si>
  <si>
    <t>2 02 02088 04 0002 151</t>
  </si>
  <si>
    <t>2 02 02089 04 0001 151</t>
  </si>
  <si>
    <t>Субсидия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</si>
  <si>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Субсидия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</si>
  <si>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Субсидия на обеспечение мероприятий по капитальному ремонту многоквартирных домов за счет средств областного бюджета</t>
  </si>
  <si>
    <t>Субсидия на обеспечение мероприятий по переселению граждан из аварийного жилищного фонда за счет средств областного бюджета</t>
  </si>
  <si>
    <t>2 02 02999 04 0058 151</t>
  </si>
  <si>
    <t>Субсидия на строительство, реконструкцию, капитальный и текущий ремонт зданий дошкольных образовательных организаций</t>
  </si>
  <si>
    <t>1 03 00000 00 0000 000</t>
  </si>
  <si>
    <t>1 05 04010 02 0000 110</t>
  </si>
  <si>
    <t>Налог, взимаемый в связи с применением патентной системы налогообложения, зачисляемый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</si>
  <si>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</si>
  <si>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 И КОМПЕНСАЦИИ ЗАТРАТ ГОСУДАРСТВА</t>
  </si>
  <si>
    <t>ПРОЧИЕ НЕНАЛОГОВЫЕ ДОХОДЫ, из них</t>
  </si>
  <si>
    <t>1 17 05040 04 0000 180</t>
  </si>
  <si>
    <t>Прочие неналоговые доходы бюджетов городских округов</t>
  </si>
  <si>
    <t>Анализ исполнения доходной части бюджета муниципального образования "Город Саратов" на 01.10.2014 года</t>
  </si>
  <si>
    <t>Кассовый план
9 месяцев
2014 года</t>
  </si>
  <si>
    <t>к кассовому плану 
9 месяцев  2014 года</t>
  </si>
  <si>
    <t>2 02 01003 04 0000 151</t>
  </si>
  <si>
    <t>Дотация на поддержку мер по обеспечению сбалансированности бюджетов</t>
  </si>
  <si>
    <t>2 02 02051 04 0000 151</t>
  </si>
  <si>
    <t>Субсидия на реализацию федеральных целевых программ</t>
  </si>
  <si>
    <t>2 02 02089 04 0002 151</t>
  </si>
  <si>
    <t>2 02 02999 04 0029 151</t>
  </si>
  <si>
    <t>Субсидия на обеспечение жильем молодых семей за счет средств областного бюджета</t>
  </si>
  <si>
    <t>2 02 02999 04 0061 151</t>
  </si>
  <si>
    <t>Субсидия на проведение мероприятий по формированию сети базовых общеобразовательных организаций, в которых созданы условия для инклюзивного образования детей-инвалидов</t>
  </si>
  <si>
    <t>2 02 03007 04 0000 151</t>
  </si>
  <si>
    <t>Субвенция на составление (изменение) списков кандидатов в присяжные заседатели федеральных судов общей юрисдикции в Российской Федерации</t>
  </si>
  <si>
    <t>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 областным государственным автономным и бюджетным учреждениям, расположенным на территориях муниципальных образований области</t>
  </si>
  <si>
    <r>
      <t xml:space="preserve">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t>
    </r>
    <r>
      <rPr>
        <sz val="14"/>
        <color indexed="8"/>
        <rFont val="Times New Roman"/>
        <family val="1"/>
        <charset val="204"/>
      </rPr>
      <t>бесплатного оказания гражданам медицинской помощи в Саратовской области</t>
    </r>
  </si>
  <si>
    <r>
      <t xml:space="preserve">Субвенция на осуществление деятельности по организации оказания медицинской помощи в соответствии с территориальной программой государственных гарантий </t>
    </r>
    <r>
      <rPr>
        <sz val="14"/>
        <color indexed="8"/>
        <rFont val="Times New Roman"/>
        <family val="1"/>
        <charset val="204"/>
      </rPr>
      <t>бесплатного оказания гражданам медицинской помощи в Саратовской области</t>
    </r>
  </si>
  <si>
    <t>2 02 04081 04 0000 151</t>
  </si>
  <si>
    <t>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</si>
  <si>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2 02 04999 04 0010 151</t>
  </si>
  <si>
    <t>Межбюджетные трансферты на погашение кредиторской задолженности за выполненные в 2013 году объемы работ по проведению мероприятий в сфере водоснабжения населения</t>
  </si>
</sst>
</file>

<file path=xl/styles.xml><?xml version="1.0" encoding="utf-8"?>
<styleSheet xmlns="http://schemas.openxmlformats.org/spreadsheetml/2006/main">
  <numFmts count="3">
    <numFmt numFmtId="164" formatCode="#,##0.0_ ;[Red]\-#,##0.0\ "/>
    <numFmt numFmtId="165" formatCode="#,##0.0"/>
    <numFmt numFmtId="166" formatCode="#,##0.0_р_.;[Red]\-#,##0.0_р_."/>
  </numFmts>
  <fonts count="9">
    <font>
      <sz val="11"/>
      <color theme="1"/>
      <name val="Calibri"/>
      <family val="2"/>
      <charset val="204"/>
      <scheme val="minor"/>
    </font>
    <font>
      <sz val="11"/>
      <name val="Calibri"/>
      <family val="2"/>
      <charset val="204"/>
      <scheme val="minor"/>
    </font>
    <font>
      <sz val="14"/>
      <name val="Times New Roman"/>
      <family val="1"/>
      <charset val="204"/>
    </font>
    <font>
      <b/>
      <sz val="16"/>
      <name val="Times New Roman"/>
      <family val="1"/>
      <charset val="204"/>
    </font>
    <font>
      <sz val="14"/>
      <color rgb="FF000000"/>
      <name val="Times New Roman"/>
      <family val="1"/>
      <charset val="204"/>
    </font>
    <font>
      <sz val="10"/>
      <name val="Arial"/>
      <family val="2"/>
      <charset val="204"/>
    </font>
    <font>
      <b/>
      <sz val="16"/>
      <color indexed="8"/>
      <name val="Times New Roman"/>
      <family val="1"/>
      <charset val="204"/>
    </font>
    <font>
      <b/>
      <sz val="11"/>
      <name val="Calibri"/>
      <family val="2"/>
      <charset val="204"/>
      <scheme val="minor"/>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32">
    <xf numFmtId="0" fontId="0" fillId="0" borderId="0" xfId="0"/>
    <xf numFmtId="0" fontId="2" fillId="0" borderId="1" xfId="0" applyFont="1" applyFill="1" applyBorder="1" applyAlignment="1">
      <alignment horizontal="center" wrapText="1"/>
    </xf>
    <xf numFmtId="0" fontId="2" fillId="0" borderId="1" xfId="0" applyFont="1" applyFill="1" applyBorder="1" applyAlignment="1">
      <alignment horizontal="center" vertical="top" wrapText="1"/>
    </xf>
    <xf numFmtId="0" fontId="1" fillId="0" borderId="0" xfId="0" applyFont="1" applyFill="1" applyBorder="1"/>
    <xf numFmtId="164" fontId="2" fillId="2" borderId="1" xfId="0" applyNumberFormat="1" applyFont="1" applyFill="1" applyBorder="1" applyAlignment="1">
      <alignment horizontal="right" wrapText="1"/>
    </xf>
    <xf numFmtId="0" fontId="1" fillId="0" borderId="3" xfId="0" applyFont="1" applyFill="1" applyBorder="1"/>
    <xf numFmtId="0" fontId="2" fillId="0" borderId="3" xfId="0" applyFont="1" applyFill="1" applyBorder="1" applyAlignment="1">
      <alignment horizontal="right"/>
    </xf>
    <xf numFmtId="0" fontId="4" fillId="0" borderId="1" xfId="0" applyFont="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1" fillId="2" borderId="0" xfId="0" applyFont="1" applyFill="1" applyBorder="1"/>
    <xf numFmtId="164" fontId="2" fillId="2" borderId="1" xfId="0" applyNumberFormat="1" applyFont="1" applyFill="1" applyBorder="1" applyAlignment="1">
      <alignment wrapText="1"/>
    </xf>
    <xf numFmtId="0" fontId="4" fillId="0" borderId="1" xfId="0" applyFont="1" applyBorder="1" applyAlignment="1">
      <alignment vertical="top" wrapText="1"/>
    </xf>
    <xf numFmtId="0" fontId="2" fillId="0" borderId="1" xfId="0" applyFont="1" applyFill="1" applyBorder="1" applyAlignment="1">
      <alignment horizontal="centerContinuous" vertical="center" wrapText="1"/>
    </xf>
    <xf numFmtId="0" fontId="1" fillId="0" borderId="1" xfId="0" applyFont="1" applyFill="1" applyBorder="1" applyAlignment="1">
      <alignment horizontal="centerContinuous" vertical="center" wrapText="1"/>
    </xf>
    <xf numFmtId="0" fontId="4" fillId="2" borderId="1" xfId="0" applyFont="1" applyFill="1" applyBorder="1" applyAlignment="1">
      <alignment horizontal="left" vertical="top" wrapText="1"/>
    </xf>
    <xf numFmtId="165" fontId="2" fillId="2" borderId="1" xfId="0" applyNumberFormat="1" applyFont="1" applyFill="1" applyBorder="1" applyAlignment="1">
      <alignment horizontal="right" wrapText="1"/>
    </xf>
    <xf numFmtId="0" fontId="4" fillId="0" borderId="1" xfId="0" applyFont="1" applyFill="1" applyBorder="1" applyAlignment="1">
      <alignment horizontal="left" vertical="top" wrapText="1"/>
    </xf>
    <xf numFmtId="165" fontId="2" fillId="0" borderId="4" xfId="0" applyNumberFormat="1" applyFont="1" applyFill="1" applyBorder="1" applyAlignment="1">
      <alignment horizontal="right" wrapText="1"/>
    </xf>
    <xf numFmtId="165" fontId="2" fillId="0" borderId="1" xfId="0" applyNumberFormat="1" applyFont="1" applyFill="1" applyBorder="1" applyAlignment="1">
      <alignment horizontal="right" wrapText="1"/>
    </xf>
    <xf numFmtId="166" fontId="6" fillId="0" borderId="0" xfId="0" applyNumberFormat="1" applyFont="1" applyAlignment="1" applyProtection="1">
      <alignment horizontal="left" vertical="center"/>
      <protection hidden="1"/>
    </xf>
    <xf numFmtId="0" fontId="7" fillId="0" borderId="0" xfId="0" applyFont="1" applyFill="1" applyBorder="1"/>
    <xf numFmtId="166" fontId="6" fillId="0" borderId="0" xfId="0" applyNumberFormat="1" applyFont="1" applyAlignment="1" applyProtection="1">
      <alignment horizontal="right" vertical="center"/>
      <protection hidden="1"/>
    </xf>
    <xf numFmtId="0" fontId="2"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right" wrapText="1"/>
    </xf>
    <xf numFmtId="165" fontId="2" fillId="2" borderId="0" xfId="0" applyNumberFormat="1" applyFont="1" applyFill="1" applyBorder="1" applyAlignment="1">
      <alignment horizontal="right" wrapText="1"/>
    </xf>
    <xf numFmtId="0" fontId="3"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G92"/>
  <sheetViews>
    <sheetView showGridLines="0" tabSelected="1" zoomScale="80" zoomScaleNormal="80" zoomScaleSheetLayoutView="70" workbookViewId="0">
      <selection activeCell="J5" sqref="J5"/>
    </sheetView>
  </sheetViews>
  <sheetFormatPr defaultRowHeight="15"/>
  <cols>
    <col min="1" max="1" width="31" style="3" customWidth="1"/>
    <col min="2" max="2" width="52" style="3" customWidth="1"/>
    <col min="3" max="6" width="16.7109375" style="3" customWidth="1"/>
    <col min="7" max="7" width="16.140625" style="3" customWidth="1"/>
    <col min="8" max="16384" width="9.140625" style="3"/>
  </cols>
  <sheetData>
    <row r="2" spans="1:7" ht="24" customHeight="1">
      <c r="A2" s="28" t="s">
        <v>154</v>
      </c>
      <c r="B2" s="28"/>
      <c r="C2" s="28"/>
      <c r="D2" s="28"/>
      <c r="E2" s="28"/>
      <c r="F2" s="28"/>
      <c r="G2" s="28"/>
    </row>
    <row r="3" spans="1:7" ht="26.25" customHeight="1">
      <c r="A3" s="5"/>
      <c r="B3" s="5"/>
      <c r="C3" s="5"/>
      <c r="D3" s="5"/>
      <c r="E3" s="5"/>
      <c r="F3" s="5"/>
      <c r="G3" s="6" t="s">
        <v>54</v>
      </c>
    </row>
    <row r="4" spans="1:7" ht="18.75">
      <c r="A4" s="29" t="s">
        <v>52</v>
      </c>
      <c r="B4" s="29" t="s">
        <v>53</v>
      </c>
      <c r="C4" s="30" t="s">
        <v>133</v>
      </c>
      <c r="D4" s="30" t="s">
        <v>155</v>
      </c>
      <c r="E4" s="29" t="s">
        <v>60</v>
      </c>
      <c r="F4" s="13" t="s">
        <v>55</v>
      </c>
      <c r="G4" s="14"/>
    </row>
    <row r="5" spans="1:7" ht="82.5" customHeight="1">
      <c r="A5" s="29"/>
      <c r="B5" s="29"/>
      <c r="C5" s="31"/>
      <c r="D5" s="31"/>
      <c r="E5" s="29"/>
      <c r="F5" s="23" t="s">
        <v>134</v>
      </c>
      <c r="G5" s="25" t="s">
        <v>156</v>
      </c>
    </row>
    <row r="6" spans="1:7" ht="18.75">
      <c r="A6" s="1">
        <v>1</v>
      </c>
      <c r="B6" s="1">
        <v>2</v>
      </c>
      <c r="C6" s="1">
        <v>3</v>
      </c>
      <c r="D6" s="1">
        <v>4</v>
      </c>
      <c r="E6" s="1">
        <v>5</v>
      </c>
      <c r="F6" s="2">
        <v>6</v>
      </c>
      <c r="G6" s="2">
        <v>7</v>
      </c>
    </row>
    <row r="7" spans="1:7" s="10" customFormat="1" ht="20.25" customHeight="1">
      <c r="A7" s="24" t="s">
        <v>0</v>
      </c>
      <c r="B7" s="9" t="s">
        <v>1</v>
      </c>
      <c r="C7" s="4">
        <f>C8+C15+C19+C22+C23+C24+C32+C35+C39+C44+C45+C10</f>
        <v>6900936.0999999996</v>
      </c>
      <c r="D7" s="4">
        <f>D8+D15+D19+D22+D23+D24+D32+D35+D39+D44+D45+D10</f>
        <v>4664170.2000000011</v>
      </c>
      <c r="E7" s="4">
        <f>E8+E15+E19+E22+E23+E24+E32+E35+E39+E44+E45+E10</f>
        <v>4522462.0999999996</v>
      </c>
      <c r="F7" s="4">
        <f t="shared" ref="F7:F46" si="0">E7/C7*100</f>
        <v>65.534038200991304</v>
      </c>
      <c r="G7" s="4">
        <f t="shared" ref="G7:G46" si="1">E7/D7*100</f>
        <v>96.961772535659151</v>
      </c>
    </row>
    <row r="8" spans="1:7" s="10" customFormat="1" ht="18.75">
      <c r="A8" s="24" t="s">
        <v>2</v>
      </c>
      <c r="B8" s="9" t="s">
        <v>3</v>
      </c>
      <c r="C8" s="4">
        <f>C9</f>
        <v>3780081.1</v>
      </c>
      <c r="D8" s="4">
        <f>D9</f>
        <v>2562064</v>
      </c>
      <c r="E8" s="4">
        <f>E9</f>
        <v>2510690.4</v>
      </c>
      <c r="F8" s="4">
        <f t="shared" si="0"/>
        <v>66.418955931924316</v>
      </c>
      <c r="G8" s="4">
        <f t="shared" si="1"/>
        <v>97.994835413947499</v>
      </c>
    </row>
    <row r="9" spans="1:7" s="10" customFormat="1" ht="18.75">
      <c r="A9" s="24" t="s">
        <v>4</v>
      </c>
      <c r="B9" s="9" t="s">
        <v>5</v>
      </c>
      <c r="C9" s="4">
        <v>3780081.1</v>
      </c>
      <c r="D9" s="4">
        <v>2562064</v>
      </c>
      <c r="E9" s="4">
        <v>2510690.4</v>
      </c>
      <c r="F9" s="4">
        <f t="shared" si="0"/>
        <v>66.418955931924316</v>
      </c>
      <c r="G9" s="4">
        <f t="shared" si="1"/>
        <v>97.994835413947499</v>
      </c>
    </row>
    <row r="10" spans="1:7" s="10" customFormat="1" ht="57.75" customHeight="1">
      <c r="A10" s="24" t="s">
        <v>146</v>
      </c>
      <c r="B10" s="9" t="s">
        <v>122</v>
      </c>
      <c r="C10" s="4">
        <f>C11+C12+C13+C14</f>
        <v>36778.799999999996</v>
      </c>
      <c r="D10" s="4">
        <f t="shared" ref="D10" si="2">D11+D12+D13+D14</f>
        <v>26280.400000000001</v>
      </c>
      <c r="E10" s="4">
        <f>E11+E12+E13+E14</f>
        <v>22295.1</v>
      </c>
      <c r="F10" s="4">
        <f t="shared" si="0"/>
        <v>60.619432934190357</v>
      </c>
      <c r="G10" s="4">
        <f t="shared" si="1"/>
        <v>84.835466735666103</v>
      </c>
    </row>
    <row r="11" spans="1:7" s="10" customFormat="1" ht="115.5" customHeight="1">
      <c r="A11" s="24" t="s">
        <v>123</v>
      </c>
      <c r="B11" s="9" t="s">
        <v>124</v>
      </c>
      <c r="C11" s="4">
        <v>12937.5</v>
      </c>
      <c r="D11" s="4">
        <v>9734</v>
      </c>
      <c r="E11" s="4">
        <v>8467.4</v>
      </c>
      <c r="F11" s="4">
        <f t="shared" si="0"/>
        <v>65.448502415458933</v>
      </c>
      <c r="G11" s="4">
        <f t="shared" si="1"/>
        <v>86.987877542634067</v>
      </c>
    </row>
    <row r="12" spans="1:7" s="10" customFormat="1" ht="135.75" customHeight="1">
      <c r="A12" s="24" t="s">
        <v>125</v>
      </c>
      <c r="B12" s="9" t="s">
        <v>126</v>
      </c>
      <c r="C12" s="4">
        <v>302.7</v>
      </c>
      <c r="D12" s="4">
        <v>188</v>
      </c>
      <c r="E12" s="4">
        <v>176.4</v>
      </c>
      <c r="F12" s="4">
        <f t="shared" si="0"/>
        <v>58.275520317145691</v>
      </c>
      <c r="G12" s="4">
        <f t="shared" si="1"/>
        <v>93.829787234042556</v>
      </c>
    </row>
    <row r="13" spans="1:7" s="10" customFormat="1" ht="114.75" customHeight="1">
      <c r="A13" s="24" t="s">
        <v>127</v>
      </c>
      <c r="B13" s="9" t="s">
        <v>128</v>
      </c>
      <c r="C13" s="4">
        <v>22506</v>
      </c>
      <c r="D13" s="4">
        <v>15791.4</v>
      </c>
      <c r="E13" s="4">
        <v>13898.3</v>
      </c>
      <c r="F13" s="4">
        <f t="shared" si="0"/>
        <v>61.753754554341057</v>
      </c>
      <c r="G13" s="4">
        <f t="shared" si="1"/>
        <v>88.011829223501394</v>
      </c>
    </row>
    <row r="14" spans="1:7" s="10" customFormat="1" ht="114" customHeight="1">
      <c r="A14" s="24" t="s">
        <v>129</v>
      </c>
      <c r="B14" s="9" t="s">
        <v>130</v>
      </c>
      <c r="C14" s="4">
        <v>1032.5999999999999</v>
      </c>
      <c r="D14" s="4">
        <v>567</v>
      </c>
      <c r="E14" s="4">
        <v>-247</v>
      </c>
      <c r="F14" s="4">
        <f t="shared" si="0"/>
        <v>-23.920201433275228</v>
      </c>
      <c r="G14" s="4">
        <f t="shared" si="1"/>
        <v>-43.562610229276892</v>
      </c>
    </row>
    <row r="15" spans="1:7" s="10" customFormat="1" ht="18.75">
      <c r="A15" s="24" t="s">
        <v>6</v>
      </c>
      <c r="B15" s="9" t="s">
        <v>7</v>
      </c>
      <c r="C15" s="4">
        <f>C16+C17+C18</f>
        <v>676853.4</v>
      </c>
      <c r="D15" s="4">
        <f>D16+D17+D18</f>
        <v>492653.4</v>
      </c>
      <c r="E15" s="4">
        <f>E16+E17+E18</f>
        <v>494829.5</v>
      </c>
      <c r="F15" s="4">
        <f t="shared" si="0"/>
        <v>73.107337571178633</v>
      </c>
      <c r="G15" s="4">
        <f t="shared" si="1"/>
        <v>100.44171013536088</v>
      </c>
    </row>
    <row r="16" spans="1:7" s="10" customFormat="1" ht="37.5">
      <c r="A16" s="24" t="s">
        <v>8</v>
      </c>
      <c r="B16" s="9" t="s">
        <v>9</v>
      </c>
      <c r="C16" s="4">
        <v>670000</v>
      </c>
      <c r="D16" s="4">
        <v>486000</v>
      </c>
      <c r="E16" s="4">
        <v>489185.7</v>
      </c>
      <c r="F16" s="4">
        <f t="shared" si="0"/>
        <v>73.012791044776122</v>
      </c>
      <c r="G16" s="4">
        <f t="shared" si="1"/>
        <v>100.6554938271605</v>
      </c>
    </row>
    <row r="17" spans="1:7" s="10" customFormat="1" ht="18.75">
      <c r="A17" s="24" t="s">
        <v>10</v>
      </c>
      <c r="B17" s="9" t="s">
        <v>11</v>
      </c>
      <c r="C17" s="4">
        <v>2853.4</v>
      </c>
      <c r="D17" s="4">
        <v>2853.4</v>
      </c>
      <c r="E17" s="4">
        <v>1513.3</v>
      </c>
      <c r="F17" s="4">
        <f t="shared" si="0"/>
        <v>53.034975818321996</v>
      </c>
      <c r="G17" s="4">
        <f t="shared" si="1"/>
        <v>53.034975818321996</v>
      </c>
    </row>
    <row r="18" spans="1:7" s="10" customFormat="1" ht="56.25" customHeight="1">
      <c r="A18" s="24" t="s">
        <v>147</v>
      </c>
      <c r="B18" s="9" t="s">
        <v>148</v>
      </c>
      <c r="C18" s="4">
        <v>4000</v>
      </c>
      <c r="D18" s="4">
        <v>3800</v>
      </c>
      <c r="E18" s="4">
        <v>4130.5</v>
      </c>
      <c r="F18" s="4">
        <f t="shared" si="0"/>
        <v>103.26249999999999</v>
      </c>
      <c r="G18" s="4">
        <f t="shared" si="1"/>
        <v>108.69736842105264</v>
      </c>
    </row>
    <row r="19" spans="1:7" s="10" customFormat="1" ht="18.75">
      <c r="A19" s="24" t="s">
        <v>12</v>
      </c>
      <c r="B19" s="9" t="s">
        <v>13</v>
      </c>
      <c r="C19" s="4">
        <f>C20+C21</f>
        <v>1090851</v>
      </c>
      <c r="D19" s="4">
        <f>D20+D21</f>
        <v>764200</v>
      </c>
      <c r="E19" s="4">
        <f>E20+E21</f>
        <v>681326.2</v>
      </c>
      <c r="F19" s="4">
        <f t="shared" si="0"/>
        <v>62.458227567284617</v>
      </c>
      <c r="G19" s="4">
        <f t="shared" si="1"/>
        <v>89.155482857890604</v>
      </c>
    </row>
    <row r="20" spans="1:7" s="10" customFormat="1" ht="76.5" customHeight="1">
      <c r="A20" s="24" t="s">
        <v>14</v>
      </c>
      <c r="B20" s="9" t="s">
        <v>15</v>
      </c>
      <c r="C20" s="4">
        <v>269679</v>
      </c>
      <c r="D20" s="4">
        <v>134200</v>
      </c>
      <c r="E20" s="4">
        <v>150802.79999999999</v>
      </c>
      <c r="F20" s="4">
        <f t="shared" si="0"/>
        <v>55.919370807515598</v>
      </c>
      <c r="G20" s="4">
        <f t="shared" si="1"/>
        <v>112.37168405365125</v>
      </c>
    </row>
    <row r="21" spans="1:7" s="10" customFormat="1" ht="18.75">
      <c r="A21" s="24" t="s">
        <v>16</v>
      </c>
      <c r="B21" s="9" t="s">
        <v>17</v>
      </c>
      <c r="C21" s="4">
        <v>821172</v>
      </c>
      <c r="D21" s="4">
        <v>630000</v>
      </c>
      <c r="E21" s="4">
        <v>530523.4</v>
      </c>
      <c r="F21" s="4">
        <f t="shared" si="0"/>
        <v>64.605636821518516</v>
      </c>
      <c r="G21" s="4">
        <f t="shared" si="1"/>
        <v>84.210063492063497</v>
      </c>
    </row>
    <row r="22" spans="1:7" s="10" customFormat="1" ht="18.75">
      <c r="A22" s="24" t="s">
        <v>18</v>
      </c>
      <c r="B22" s="9" t="s">
        <v>19</v>
      </c>
      <c r="C22" s="4">
        <v>99480</v>
      </c>
      <c r="D22" s="4">
        <v>74830</v>
      </c>
      <c r="E22" s="4">
        <v>81377</v>
      </c>
      <c r="F22" s="4">
        <f t="shared" si="0"/>
        <v>81.802372336147968</v>
      </c>
      <c r="G22" s="4">
        <f t="shared" si="1"/>
        <v>108.74916477348657</v>
      </c>
    </row>
    <row r="23" spans="1:7" s="10" customFormat="1" ht="55.5" customHeight="1">
      <c r="A23" s="24" t="s">
        <v>20</v>
      </c>
      <c r="B23" s="9" t="s">
        <v>21</v>
      </c>
      <c r="C23" s="4"/>
      <c r="D23" s="4"/>
      <c r="E23" s="4">
        <v>89.4</v>
      </c>
      <c r="F23" s="4"/>
      <c r="G23" s="4"/>
    </row>
    <row r="24" spans="1:7" s="10" customFormat="1" ht="75">
      <c r="A24" s="24" t="s">
        <v>22</v>
      </c>
      <c r="B24" s="9" t="s">
        <v>23</v>
      </c>
      <c r="C24" s="4">
        <f>C25+C30+C31</f>
        <v>682856.1</v>
      </c>
      <c r="D24" s="4">
        <f>D25+D30+D31</f>
        <v>482391.5</v>
      </c>
      <c r="E24" s="4">
        <f>E25+E30+E31</f>
        <v>482944.7</v>
      </c>
      <c r="F24" s="4">
        <f t="shared" si="0"/>
        <v>70.72422725666506</v>
      </c>
      <c r="G24" s="4">
        <f t="shared" si="1"/>
        <v>100.11467863757963</v>
      </c>
    </row>
    <row r="25" spans="1:7" s="10" customFormat="1" ht="150.75" customHeight="1">
      <c r="A25" s="24" t="s">
        <v>57</v>
      </c>
      <c r="B25" s="9" t="s">
        <v>78</v>
      </c>
      <c r="C25" s="4">
        <f>C26+C27+C28+C29</f>
        <v>591453.80000000005</v>
      </c>
      <c r="D25" s="4">
        <f>D26+D27+D28+D29</f>
        <v>414882.6</v>
      </c>
      <c r="E25" s="4">
        <f>E26+E27+E28+E29</f>
        <v>415548.2</v>
      </c>
      <c r="F25" s="4">
        <f t="shared" si="0"/>
        <v>70.258775917916154</v>
      </c>
      <c r="G25" s="4">
        <f t="shared" si="1"/>
        <v>100.16043092672481</v>
      </c>
    </row>
    <row r="26" spans="1:7" s="10" customFormat="1" ht="130.5" customHeight="1">
      <c r="A26" s="24" t="s">
        <v>88</v>
      </c>
      <c r="B26" s="9" t="s">
        <v>24</v>
      </c>
      <c r="C26" s="4">
        <v>497712</v>
      </c>
      <c r="D26" s="4">
        <v>350316.2</v>
      </c>
      <c r="E26" s="4">
        <v>350457.2</v>
      </c>
      <c r="F26" s="4">
        <f t="shared" si="0"/>
        <v>70.413652875558569</v>
      </c>
      <c r="G26" s="4">
        <f t="shared" si="1"/>
        <v>100.04024935187125</v>
      </c>
    </row>
    <row r="27" spans="1:7" s="10" customFormat="1" ht="126.75" customHeight="1">
      <c r="A27" s="24" t="s">
        <v>25</v>
      </c>
      <c r="B27" s="7" t="s">
        <v>79</v>
      </c>
      <c r="C27" s="4">
        <v>7473</v>
      </c>
      <c r="D27" s="4">
        <v>7473</v>
      </c>
      <c r="E27" s="4">
        <v>7903.7</v>
      </c>
      <c r="F27" s="4">
        <f t="shared" si="0"/>
        <v>105.76341496052454</v>
      </c>
      <c r="G27" s="4">
        <f t="shared" si="1"/>
        <v>105.76341496052454</v>
      </c>
    </row>
    <row r="28" spans="1:7" s="10" customFormat="1" ht="112.5">
      <c r="A28" s="24" t="s">
        <v>26</v>
      </c>
      <c r="B28" s="9" t="s">
        <v>80</v>
      </c>
      <c r="C28" s="4">
        <v>4268.8</v>
      </c>
      <c r="D28" s="4">
        <v>4168.8</v>
      </c>
      <c r="E28" s="4">
        <v>4262.7</v>
      </c>
      <c r="F28" s="4">
        <f t="shared" si="0"/>
        <v>99.857102698650664</v>
      </c>
      <c r="G28" s="4">
        <f t="shared" si="1"/>
        <v>102.2524467472654</v>
      </c>
    </row>
    <row r="29" spans="1:7" s="10" customFormat="1" ht="56.25">
      <c r="A29" s="24" t="s">
        <v>131</v>
      </c>
      <c r="B29" s="9" t="s">
        <v>132</v>
      </c>
      <c r="C29" s="4">
        <v>82000</v>
      </c>
      <c r="D29" s="4">
        <v>52924.6</v>
      </c>
      <c r="E29" s="4">
        <v>52924.6</v>
      </c>
      <c r="F29" s="4">
        <f t="shared" si="0"/>
        <v>64.542195121951224</v>
      </c>
      <c r="G29" s="4">
        <f t="shared" si="1"/>
        <v>100</v>
      </c>
    </row>
    <row r="30" spans="1:7" s="10" customFormat="1" ht="93.75">
      <c r="A30" s="24" t="s">
        <v>27</v>
      </c>
      <c r="B30" s="9" t="s">
        <v>28</v>
      </c>
      <c r="C30" s="4">
        <v>3749.2</v>
      </c>
      <c r="D30" s="4">
        <v>3641.7</v>
      </c>
      <c r="E30" s="4">
        <v>3641.7</v>
      </c>
      <c r="F30" s="4">
        <f t="shared" si="0"/>
        <v>97.132721647284754</v>
      </c>
      <c r="G30" s="4">
        <f t="shared" si="1"/>
        <v>100</v>
      </c>
    </row>
    <row r="31" spans="1:7" s="10" customFormat="1" ht="127.5" customHeight="1">
      <c r="A31" s="24" t="s">
        <v>29</v>
      </c>
      <c r="B31" s="9" t="s">
        <v>149</v>
      </c>
      <c r="C31" s="4">
        <v>87653.1</v>
      </c>
      <c r="D31" s="4">
        <v>63867.199999999997</v>
      </c>
      <c r="E31" s="4">
        <v>63754.8</v>
      </c>
      <c r="F31" s="4">
        <f t="shared" si="0"/>
        <v>72.735362468640588</v>
      </c>
      <c r="G31" s="4">
        <f t="shared" si="1"/>
        <v>99.824009820377285</v>
      </c>
    </row>
    <row r="32" spans="1:7" s="10" customFormat="1" ht="37.5">
      <c r="A32" s="24" t="s">
        <v>30</v>
      </c>
      <c r="B32" s="12" t="s">
        <v>31</v>
      </c>
      <c r="C32" s="4">
        <f>C33+C34</f>
        <v>31100.7</v>
      </c>
      <c r="D32" s="4">
        <f>D33+D34</f>
        <v>22315.7</v>
      </c>
      <c r="E32" s="4">
        <f>E33+E34</f>
        <v>20138.7</v>
      </c>
      <c r="F32" s="4">
        <f t="shared" si="0"/>
        <v>64.753204911786554</v>
      </c>
      <c r="G32" s="4">
        <f t="shared" si="1"/>
        <v>90.244536357810873</v>
      </c>
    </row>
    <row r="33" spans="1:7" s="10" customFormat="1" ht="37.5">
      <c r="A33" s="24" t="s">
        <v>32</v>
      </c>
      <c r="B33" s="12" t="s">
        <v>33</v>
      </c>
      <c r="C33" s="4">
        <v>31100</v>
      </c>
      <c r="D33" s="4">
        <v>22315</v>
      </c>
      <c r="E33" s="4">
        <v>20138</v>
      </c>
      <c r="F33" s="4">
        <f t="shared" si="0"/>
        <v>64.752411575562689</v>
      </c>
      <c r="G33" s="4">
        <f t="shared" si="1"/>
        <v>90.244230338337445</v>
      </c>
    </row>
    <row r="34" spans="1:7" s="10" customFormat="1" ht="51.75" customHeight="1">
      <c r="A34" s="24" t="s">
        <v>94</v>
      </c>
      <c r="B34" s="12" t="s">
        <v>95</v>
      </c>
      <c r="C34" s="4">
        <v>0.7</v>
      </c>
      <c r="D34" s="4">
        <v>0.7</v>
      </c>
      <c r="E34" s="4">
        <v>0.7</v>
      </c>
      <c r="F34" s="4">
        <f t="shared" si="0"/>
        <v>100</v>
      </c>
      <c r="G34" s="4">
        <f t="shared" si="1"/>
        <v>100</v>
      </c>
    </row>
    <row r="35" spans="1:7" s="10" customFormat="1" ht="56.25">
      <c r="A35" s="24" t="s">
        <v>34</v>
      </c>
      <c r="B35" s="12" t="s">
        <v>150</v>
      </c>
      <c r="C35" s="4">
        <f>C36+C38+C37</f>
        <v>124724.5</v>
      </c>
      <c r="D35" s="4">
        <f>D36+D38+D37</f>
        <v>92148.799999999988</v>
      </c>
      <c r="E35" s="4">
        <f>E36+E37+E38</f>
        <v>80771.899999999994</v>
      </c>
      <c r="F35" s="4">
        <f t="shared" si="0"/>
        <v>64.760251594514301</v>
      </c>
      <c r="G35" s="4">
        <f t="shared" si="1"/>
        <v>87.653773027972164</v>
      </c>
    </row>
    <row r="36" spans="1:7" s="10" customFormat="1" ht="56.25">
      <c r="A36" s="24" t="s">
        <v>86</v>
      </c>
      <c r="B36" s="9" t="s">
        <v>87</v>
      </c>
      <c r="C36" s="11">
        <v>70659.8</v>
      </c>
      <c r="D36" s="11">
        <v>38208.699999999997</v>
      </c>
      <c r="E36" s="11">
        <v>25405</v>
      </c>
      <c r="F36" s="4">
        <f t="shared" si="0"/>
        <v>35.953965338141344</v>
      </c>
      <c r="G36" s="4">
        <f t="shared" si="1"/>
        <v>66.490092570540227</v>
      </c>
    </row>
    <row r="37" spans="1:7" s="10" customFormat="1" ht="57.75" customHeight="1">
      <c r="A37" s="24" t="s">
        <v>92</v>
      </c>
      <c r="B37" s="12" t="s">
        <v>93</v>
      </c>
      <c r="C37" s="11">
        <v>333</v>
      </c>
      <c r="D37" s="11">
        <v>208.4</v>
      </c>
      <c r="E37" s="11">
        <v>403.4</v>
      </c>
      <c r="F37" s="4">
        <f t="shared" si="0"/>
        <v>121.14114114114113</v>
      </c>
      <c r="G37" s="4">
        <f t="shared" si="1"/>
        <v>193.57005758157388</v>
      </c>
    </row>
    <row r="38" spans="1:7" s="10" customFormat="1" ht="37.5">
      <c r="A38" s="24" t="s">
        <v>90</v>
      </c>
      <c r="B38" s="12" t="s">
        <v>91</v>
      </c>
      <c r="C38" s="4">
        <v>53731.7</v>
      </c>
      <c r="D38" s="4">
        <v>53731.7</v>
      </c>
      <c r="E38" s="4">
        <v>54963.5</v>
      </c>
      <c r="F38" s="4">
        <f t="shared" si="0"/>
        <v>102.29250144700428</v>
      </c>
      <c r="G38" s="4">
        <f t="shared" si="1"/>
        <v>102.29250144700428</v>
      </c>
    </row>
    <row r="39" spans="1:7" s="10" customFormat="1" ht="39" customHeight="1">
      <c r="A39" s="24" t="s">
        <v>35</v>
      </c>
      <c r="B39" s="9" t="s">
        <v>89</v>
      </c>
      <c r="C39" s="4">
        <f>C40+C41+C42+C43</f>
        <v>291358</v>
      </c>
      <c r="D39" s="4">
        <f>D40+D41+D42+D43</f>
        <v>78270</v>
      </c>
      <c r="E39" s="4">
        <f>E41+E42+E43+E40</f>
        <v>71093.399999999994</v>
      </c>
      <c r="F39" s="4">
        <f t="shared" si="0"/>
        <v>24.400702915313804</v>
      </c>
      <c r="G39" s="4">
        <f t="shared" si="1"/>
        <v>90.830969720199306</v>
      </c>
    </row>
    <row r="40" spans="1:7" s="10" customFormat="1" ht="39" customHeight="1">
      <c r="A40" s="24" t="s">
        <v>83</v>
      </c>
      <c r="B40" s="9" t="s">
        <v>84</v>
      </c>
      <c r="C40" s="4">
        <v>1170</v>
      </c>
      <c r="D40" s="4">
        <v>1170</v>
      </c>
      <c r="E40" s="4">
        <v>1460</v>
      </c>
      <c r="F40" s="4">
        <f t="shared" si="0"/>
        <v>124.78632478632478</v>
      </c>
      <c r="G40" s="4">
        <f t="shared" si="1"/>
        <v>124.78632478632478</v>
      </c>
    </row>
    <row r="41" spans="1:7" s="10" customFormat="1" ht="150" customHeight="1">
      <c r="A41" s="24" t="s">
        <v>85</v>
      </c>
      <c r="B41" s="9" t="s">
        <v>81</v>
      </c>
      <c r="C41" s="4">
        <v>240188</v>
      </c>
      <c r="D41" s="4">
        <v>38740</v>
      </c>
      <c r="E41" s="4">
        <v>32288.2</v>
      </c>
      <c r="F41" s="4">
        <f t="shared" si="0"/>
        <v>13.44288640564891</v>
      </c>
      <c r="G41" s="4">
        <f t="shared" si="1"/>
        <v>83.345895715023232</v>
      </c>
    </row>
    <row r="42" spans="1:7" s="10" customFormat="1" ht="75.75" customHeight="1">
      <c r="A42" s="24" t="s">
        <v>36</v>
      </c>
      <c r="B42" s="9" t="s">
        <v>37</v>
      </c>
      <c r="C42" s="4">
        <v>50000</v>
      </c>
      <c r="D42" s="4">
        <v>38360</v>
      </c>
      <c r="E42" s="4">
        <v>37354.800000000003</v>
      </c>
      <c r="F42" s="4">
        <f t="shared" si="0"/>
        <v>74.709600000000009</v>
      </c>
      <c r="G42" s="4">
        <f t="shared" si="1"/>
        <v>97.37956204379563</v>
      </c>
    </row>
    <row r="43" spans="1:7" s="10" customFormat="1" ht="93.75">
      <c r="A43" s="24" t="s">
        <v>59</v>
      </c>
      <c r="B43" s="8" t="s">
        <v>82</v>
      </c>
      <c r="C43" s="4"/>
      <c r="D43" s="4"/>
      <c r="E43" s="16">
        <v>-9.6</v>
      </c>
      <c r="F43" s="4"/>
      <c r="G43" s="4"/>
    </row>
    <row r="44" spans="1:7" s="10" customFormat="1" ht="37.5">
      <c r="A44" s="24" t="s">
        <v>38</v>
      </c>
      <c r="B44" s="8" t="s">
        <v>39</v>
      </c>
      <c r="C44" s="4">
        <v>86783.5</v>
      </c>
      <c r="D44" s="4">
        <v>68947.399999999994</v>
      </c>
      <c r="E44" s="4">
        <v>74628.3</v>
      </c>
      <c r="F44" s="4">
        <f t="shared" si="0"/>
        <v>85.993650866812246</v>
      </c>
      <c r="G44" s="4">
        <f t="shared" si="1"/>
        <v>108.23946950863994</v>
      </c>
    </row>
    <row r="45" spans="1:7" s="10" customFormat="1" ht="21" customHeight="1">
      <c r="A45" s="24" t="s">
        <v>40</v>
      </c>
      <c r="B45" s="8" t="s">
        <v>151</v>
      </c>
      <c r="C45" s="4">
        <f>C46</f>
        <v>69</v>
      </c>
      <c r="D45" s="4">
        <f>D46</f>
        <v>69</v>
      </c>
      <c r="E45" s="4">
        <v>2277.5</v>
      </c>
      <c r="F45" s="4">
        <f t="shared" si="0"/>
        <v>3300.7246376811595</v>
      </c>
      <c r="G45" s="4">
        <f t="shared" si="1"/>
        <v>3300.7246376811595</v>
      </c>
    </row>
    <row r="46" spans="1:7" s="10" customFormat="1" ht="37.5">
      <c r="A46" s="24" t="s">
        <v>152</v>
      </c>
      <c r="B46" s="9" t="s">
        <v>153</v>
      </c>
      <c r="C46" s="4">
        <v>69</v>
      </c>
      <c r="D46" s="4">
        <v>69</v>
      </c>
      <c r="E46" s="4">
        <v>131.4</v>
      </c>
      <c r="F46" s="4">
        <f t="shared" si="0"/>
        <v>190.43478260869566</v>
      </c>
      <c r="G46" s="4">
        <f t="shared" si="1"/>
        <v>190.43478260869566</v>
      </c>
    </row>
    <row r="47" spans="1:7" ht="18.75">
      <c r="A47" s="24" t="s">
        <v>41</v>
      </c>
      <c r="B47" s="17" t="s">
        <v>66</v>
      </c>
      <c r="C47" s="18">
        <f>C48+C85</f>
        <v>6594654.2999999989</v>
      </c>
      <c r="D47" s="18">
        <f>D48+D85</f>
        <v>4194507.4000000004</v>
      </c>
      <c r="E47" s="18">
        <f>E48+E85</f>
        <v>3497200.0000000005</v>
      </c>
      <c r="F47" s="4">
        <f>E47/C47*100</f>
        <v>53.030831350780602</v>
      </c>
      <c r="G47" s="4">
        <f>E47/D47*100</f>
        <v>83.37570223383085</v>
      </c>
    </row>
    <row r="48" spans="1:7" ht="56.25" customHeight="1">
      <c r="A48" s="24" t="s">
        <v>67</v>
      </c>
      <c r="B48" s="15" t="s">
        <v>68</v>
      </c>
      <c r="C48" s="19">
        <f>SUM(C49:C84)</f>
        <v>6603303.1999999993</v>
      </c>
      <c r="D48" s="19">
        <f>SUM(D49:D84)</f>
        <v>4203156.3000000007</v>
      </c>
      <c r="E48" s="19">
        <f>SUM(E49:E84)</f>
        <v>3505848.9000000004</v>
      </c>
      <c r="F48" s="4">
        <f>E48/C48*100</f>
        <v>53.092350810121836</v>
      </c>
      <c r="G48" s="4">
        <f>E48/D48*100</f>
        <v>83.409910309545239</v>
      </c>
    </row>
    <row r="49" spans="1:7" ht="37.5">
      <c r="A49" s="24" t="s">
        <v>42</v>
      </c>
      <c r="B49" s="12" t="s">
        <v>43</v>
      </c>
      <c r="C49" s="4">
        <v>30063.200000000001</v>
      </c>
      <c r="D49" s="4">
        <v>22547.4</v>
      </c>
      <c r="E49" s="4">
        <v>22547.4</v>
      </c>
      <c r="F49" s="4">
        <f t="shared" ref="F49:F86" si="3">E49/C49*100</f>
        <v>75</v>
      </c>
      <c r="G49" s="4">
        <f t="shared" ref="G49:G86" si="4">E49/D49*100</f>
        <v>100</v>
      </c>
    </row>
    <row r="50" spans="1:7" ht="36" customHeight="1">
      <c r="A50" s="24" t="s">
        <v>157</v>
      </c>
      <c r="B50" s="12" t="s">
        <v>158</v>
      </c>
      <c r="C50" s="4">
        <v>885</v>
      </c>
      <c r="D50" s="4">
        <v>885</v>
      </c>
      <c r="E50" s="4">
        <v>354</v>
      </c>
      <c r="F50" s="4">
        <f t="shared" si="3"/>
        <v>40</v>
      </c>
      <c r="G50" s="4">
        <f t="shared" si="4"/>
        <v>40</v>
      </c>
    </row>
    <row r="51" spans="1:7" ht="38.25" customHeight="1">
      <c r="A51" s="24" t="s">
        <v>159</v>
      </c>
      <c r="B51" s="12" t="s">
        <v>160</v>
      </c>
      <c r="C51" s="4">
        <v>11346.5</v>
      </c>
      <c r="D51" s="4"/>
      <c r="E51" s="26"/>
      <c r="F51" s="4"/>
      <c r="G51" s="4"/>
    </row>
    <row r="52" spans="1:7" ht="108" customHeight="1">
      <c r="A52" s="24" t="s">
        <v>137</v>
      </c>
      <c r="B52" s="12" t="s">
        <v>140</v>
      </c>
      <c r="C52" s="4">
        <v>77996.5</v>
      </c>
      <c r="D52" s="4">
        <v>77996.5</v>
      </c>
      <c r="E52" s="4">
        <v>23398.9</v>
      </c>
      <c r="F52" s="4">
        <f t="shared" si="3"/>
        <v>29.999935894559371</v>
      </c>
      <c r="G52" s="4">
        <f t="shared" si="4"/>
        <v>29.999935894559371</v>
      </c>
    </row>
    <row r="53" spans="1:7" ht="112.5" customHeight="1">
      <c r="A53" s="24" t="s">
        <v>138</v>
      </c>
      <c r="B53" s="12" t="s">
        <v>141</v>
      </c>
      <c r="C53" s="4">
        <v>958330.4</v>
      </c>
      <c r="D53" s="4">
        <v>502678.8</v>
      </c>
      <c r="E53" s="4">
        <v>406223.1</v>
      </c>
      <c r="F53" s="4">
        <f t="shared" si="3"/>
        <v>42.388627137363059</v>
      </c>
      <c r="G53" s="4">
        <f t="shared" si="4"/>
        <v>80.81166343199672</v>
      </c>
    </row>
    <row r="54" spans="1:7" ht="59.25" customHeight="1">
      <c r="A54" s="24" t="s">
        <v>139</v>
      </c>
      <c r="B54" s="12" t="s">
        <v>142</v>
      </c>
      <c r="C54" s="4">
        <v>32795.300000000003</v>
      </c>
      <c r="D54" s="4">
        <v>32795.300000000003</v>
      </c>
      <c r="E54" s="4">
        <v>9838.6</v>
      </c>
      <c r="F54" s="4">
        <f t="shared" si="3"/>
        <v>30.000030492174183</v>
      </c>
      <c r="G54" s="4">
        <f t="shared" si="4"/>
        <v>30.000030492174183</v>
      </c>
    </row>
    <row r="55" spans="1:7" ht="72.75" customHeight="1">
      <c r="A55" s="24" t="s">
        <v>161</v>
      </c>
      <c r="B55" s="12" t="s">
        <v>143</v>
      </c>
      <c r="C55" s="4">
        <v>486377.5</v>
      </c>
      <c r="D55" s="4">
        <v>679.8</v>
      </c>
      <c r="E55" s="4">
        <v>549.4</v>
      </c>
      <c r="F55" s="4">
        <f>E55/C55*100</f>
        <v>0.11295752784616887</v>
      </c>
      <c r="G55" s="4">
        <f t="shared" si="4"/>
        <v>80.817887614004121</v>
      </c>
    </row>
    <row r="56" spans="1:7" ht="37.5" customHeight="1">
      <c r="A56" s="24" t="s">
        <v>136</v>
      </c>
      <c r="B56" s="12" t="s">
        <v>135</v>
      </c>
      <c r="C56" s="4">
        <v>638502.40000000002</v>
      </c>
      <c r="D56" s="4">
        <v>282215.90000000002</v>
      </c>
      <c r="E56" s="4">
        <v>128073.2</v>
      </c>
      <c r="F56" s="4">
        <f t="shared" si="3"/>
        <v>20.058374095383197</v>
      </c>
      <c r="G56" s="4">
        <f t="shared" si="4"/>
        <v>45.381284328770981</v>
      </c>
    </row>
    <row r="57" spans="1:7" ht="38.25" customHeight="1">
      <c r="A57" s="24" t="s">
        <v>162</v>
      </c>
      <c r="B57" s="12" t="s">
        <v>163</v>
      </c>
      <c r="C57" s="4">
        <v>8150.7</v>
      </c>
      <c r="D57" s="4"/>
      <c r="E57" s="4"/>
      <c r="F57" s="4"/>
      <c r="G57" s="4"/>
    </row>
    <row r="58" spans="1:7" ht="56.25" customHeight="1">
      <c r="A58" s="24" t="s">
        <v>144</v>
      </c>
      <c r="B58" s="12" t="s">
        <v>145</v>
      </c>
      <c r="C58" s="4">
        <v>213902.3</v>
      </c>
      <c r="D58" s="4">
        <v>126588.8</v>
      </c>
      <c r="E58" s="4">
        <v>35026.6</v>
      </c>
      <c r="F58" s="4">
        <f t="shared" si="3"/>
        <v>16.375045990622823</v>
      </c>
      <c r="G58" s="4">
        <f t="shared" si="4"/>
        <v>27.669588462802398</v>
      </c>
    </row>
    <row r="59" spans="1:7" ht="93" customHeight="1">
      <c r="A59" s="24" t="s">
        <v>164</v>
      </c>
      <c r="B59" s="12" t="s">
        <v>165</v>
      </c>
      <c r="C59" s="4">
        <v>3318</v>
      </c>
      <c r="D59" s="4"/>
      <c r="E59" s="4"/>
      <c r="F59" s="4"/>
      <c r="G59" s="4"/>
    </row>
    <row r="60" spans="1:7" ht="75">
      <c r="A60" s="24" t="s">
        <v>166</v>
      </c>
      <c r="B60" s="12" t="s">
        <v>167</v>
      </c>
      <c r="C60" s="4">
        <v>268.5</v>
      </c>
      <c r="D60" s="4">
        <v>268.5</v>
      </c>
      <c r="E60" s="4">
        <v>268.5</v>
      </c>
      <c r="F60" s="4">
        <f t="shared" si="3"/>
        <v>100</v>
      </c>
      <c r="G60" s="4">
        <f t="shared" si="4"/>
        <v>100</v>
      </c>
    </row>
    <row r="61" spans="1:7" ht="57" customHeight="1">
      <c r="A61" s="24" t="s">
        <v>44</v>
      </c>
      <c r="B61" s="12" t="s">
        <v>107</v>
      </c>
      <c r="C61" s="4">
        <v>2307417.6</v>
      </c>
      <c r="D61" s="4">
        <v>1751177.8</v>
      </c>
      <c r="E61" s="4">
        <v>1620940.7</v>
      </c>
      <c r="F61" s="4">
        <f t="shared" si="3"/>
        <v>70.249126122640305</v>
      </c>
      <c r="G61" s="4">
        <f t="shared" si="4"/>
        <v>92.562885390621091</v>
      </c>
    </row>
    <row r="62" spans="1:7" ht="90.75" customHeight="1">
      <c r="A62" s="24" t="s">
        <v>45</v>
      </c>
      <c r="B62" s="12" t="s">
        <v>69</v>
      </c>
      <c r="C62" s="4">
        <v>3484.8</v>
      </c>
      <c r="D62" s="4">
        <v>2613.6</v>
      </c>
      <c r="E62" s="4">
        <v>2613.6</v>
      </c>
      <c r="F62" s="4">
        <f t="shared" si="3"/>
        <v>74.999999999999986</v>
      </c>
      <c r="G62" s="4">
        <f t="shared" si="4"/>
        <v>100</v>
      </c>
    </row>
    <row r="63" spans="1:7" ht="178.5" customHeight="1">
      <c r="A63" s="24" t="s">
        <v>46</v>
      </c>
      <c r="B63" s="12" t="s">
        <v>168</v>
      </c>
      <c r="C63" s="4">
        <v>1250.7</v>
      </c>
      <c r="D63" s="4">
        <v>938</v>
      </c>
      <c r="E63" s="4">
        <v>938</v>
      </c>
      <c r="F63" s="4">
        <f t="shared" si="3"/>
        <v>74.998001119373143</v>
      </c>
      <c r="G63" s="4">
        <f t="shared" si="4"/>
        <v>100</v>
      </c>
    </row>
    <row r="64" spans="1:7" ht="129.75" customHeight="1">
      <c r="A64" s="24" t="s">
        <v>58</v>
      </c>
      <c r="B64" s="12" t="s">
        <v>70</v>
      </c>
      <c r="C64" s="4">
        <v>1294.5</v>
      </c>
      <c r="D64" s="4">
        <v>970.9</v>
      </c>
      <c r="E64" s="4">
        <v>970.9</v>
      </c>
      <c r="F64" s="4">
        <f t="shared" si="3"/>
        <v>75.001931247585944</v>
      </c>
      <c r="G64" s="4">
        <f t="shared" si="4"/>
        <v>100</v>
      </c>
    </row>
    <row r="65" spans="1:7" ht="111" customHeight="1">
      <c r="A65" s="24" t="s">
        <v>47</v>
      </c>
      <c r="B65" s="12" t="s">
        <v>71</v>
      </c>
      <c r="C65" s="4">
        <v>14199.1</v>
      </c>
      <c r="D65" s="4">
        <v>11308.3</v>
      </c>
      <c r="E65" s="4">
        <v>10404.5</v>
      </c>
      <c r="F65" s="4">
        <f t="shared" si="3"/>
        <v>73.275770999570383</v>
      </c>
      <c r="G65" s="4">
        <f t="shared" si="4"/>
        <v>92.007640405719698</v>
      </c>
    </row>
    <row r="66" spans="1:7" ht="92.25" customHeight="1">
      <c r="A66" s="24" t="s">
        <v>48</v>
      </c>
      <c r="B66" s="12" t="s">
        <v>72</v>
      </c>
      <c r="C66" s="4">
        <v>17718.099999999999</v>
      </c>
      <c r="D66" s="4">
        <v>13288.6</v>
      </c>
      <c r="E66" s="4">
        <v>13288.6</v>
      </c>
      <c r="F66" s="4">
        <f t="shared" si="3"/>
        <v>75.000141098650545</v>
      </c>
      <c r="G66" s="4">
        <f t="shared" si="4"/>
        <v>100</v>
      </c>
    </row>
    <row r="67" spans="1:7" ht="111.75" customHeight="1">
      <c r="A67" s="24" t="s">
        <v>49</v>
      </c>
      <c r="B67" s="12" t="s">
        <v>73</v>
      </c>
      <c r="C67" s="4">
        <v>2048.6999999999998</v>
      </c>
      <c r="D67" s="4">
        <v>1639.6</v>
      </c>
      <c r="E67" s="4">
        <v>1582</v>
      </c>
      <c r="F67" s="4">
        <f t="shared" si="3"/>
        <v>77.21970029774981</v>
      </c>
      <c r="G67" s="4">
        <f t="shared" si="4"/>
        <v>96.486948036106369</v>
      </c>
    </row>
    <row r="68" spans="1:7" ht="178.5" customHeight="1">
      <c r="A68" s="24" t="s">
        <v>50</v>
      </c>
      <c r="B68" s="12" t="s">
        <v>108</v>
      </c>
      <c r="C68" s="4">
        <v>4609.5</v>
      </c>
      <c r="D68" s="4">
        <v>3766.1</v>
      </c>
      <c r="E68" s="4">
        <v>3222.2</v>
      </c>
      <c r="F68" s="4">
        <f t="shared" si="3"/>
        <v>69.903460245145894</v>
      </c>
      <c r="G68" s="4">
        <f t="shared" si="4"/>
        <v>85.558004301532094</v>
      </c>
    </row>
    <row r="69" spans="1:7" ht="129" customHeight="1">
      <c r="A69" s="24" t="s">
        <v>63</v>
      </c>
      <c r="B69" s="12" t="s">
        <v>109</v>
      </c>
      <c r="C69" s="4">
        <v>131206.29999999999</v>
      </c>
      <c r="D69" s="4">
        <v>95236.800000000003</v>
      </c>
      <c r="E69" s="4">
        <v>81993.399999999994</v>
      </c>
      <c r="F69" s="4">
        <f t="shared" si="3"/>
        <v>62.491968754549134</v>
      </c>
      <c r="G69" s="4">
        <f t="shared" si="4"/>
        <v>86.094240881675987</v>
      </c>
    </row>
    <row r="70" spans="1:7" ht="75.75" customHeight="1">
      <c r="A70" s="24" t="s">
        <v>61</v>
      </c>
      <c r="B70" s="12" t="s">
        <v>62</v>
      </c>
      <c r="C70" s="4">
        <v>862.2</v>
      </c>
      <c r="D70" s="4">
        <v>646.6</v>
      </c>
      <c r="E70" s="4">
        <v>646.6</v>
      </c>
      <c r="F70" s="4">
        <f t="shared" si="3"/>
        <v>74.994200881466014</v>
      </c>
      <c r="G70" s="4">
        <f t="shared" si="4"/>
        <v>100</v>
      </c>
    </row>
    <row r="71" spans="1:7" ht="93" customHeight="1">
      <c r="A71" s="24" t="s">
        <v>64</v>
      </c>
      <c r="B71" s="12" t="s">
        <v>74</v>
      </c>
      <c r="C71" s="4">
        <v>216291.9</v>
      </c>
      <c r="D71" s="4">
        <v>157405.20000000001</v>
      </c>
      <c r="E71" s="4">
        <v>145344.4</v>
      </c>
      <c r="F71" s="4">
        <f t="shared" si="3"/>
        <v>67.19826308798433</v>
      </c>
      <c r="G71" s="4">
        <f t="shared" si="4"/>
        <v>92.337737253915364</v>
      </c>
    </row>
    <row r="72" spans="1:7" ht="150.75" customHeight="1">
      <c r="A72" s="24" t="s">
        <v>96</v>
      </c>
      <c r="B72" s="12" t="s">
        <v>110</v>
      </c>
      <c r="C72" s="4">
        <v>62959.8</v>
      </c>
      <c r="D72" s="4">
        <v>44621</v>
      </c>
      <c r="E72" s="4">
        <v>30736.799999999999</v>
      </c>
      <c r="F72" s="4">
        <f t="shared" si="3"/>
        <v>48.819723061382021</v>
      </c>
      <c r="G72" s="4">
        <f t="shared" si="4"/>
        <v>68.884157683601885</v>
      </c>
    </row>
    <row r="73" spans="1:7" ht="149.25" customHeight="1">
      <c r="A73" s="24" t="s">
        <v>97</v>
      </c>
      <c r="B73" s="12" t="s">
        <v>111</v>
      </c>
      <c r="C73" s="4">
        <v>9503.6</v>
      </c>
      <c r="D73" s="4">
        <v>8428.5</v>
      </c>
      <c r="E73" s="4">
        <v>8297.7000000000007</v>
      </c>
      <c r="F73" s="4">
        <f t="shared" si="3"/>
        <v>87.311124205564212</v>
      </c>
      <c r="G73" s="4">
        <f t="shared" si="4"/>
        <v>98.448122441715611</v>
      </c>
    </row>
    <row r="74" spans="1:7" ht="251.25" customHeight="1">
      <c r="A74" s="24" t="s">
        <v>98</v>
      </c>
      <c r="B74" s="12" t="s">
        <v>112</v>
      </c>
      <c r="C74" s="4">
        <v>5293</v>
      </c>
      <c r="D74" s="4">
        <v>4212.7</v>
      </c>
      <c r="E74" s="4">
        <v>4128</v>
      </c>
      <c r="F74" s="4">
        <f t="shared" si="3"/>
        <v>77.989797846211985</v>
      </c>
      <c r="G74" s="4">
        <f t="shared" si="4"/>
        <v>97.989412965556539</v>
      </c>
    </row>
    <row r="75" spans="1:7" ht="129" customHeight="1">
      <c r="A75" s="24" t="s">
        <v>99</v>
      </c>
      <c r="B75" s="12" t="s">
        <v>169</v>
      </c>
      <c r="C75" s="4">
        <v>141812.5</v>
      </c>
      <c r="D75" s="4">
        <v>107995.9</v>
      </c>
      <c r="E75" s="4">
        <v>95648.7</v>
      </c>
      <c r="F75" s="4">
        <f t="shared" si="3"/>
        <v>67.447298369325694</v>
      </c>
      <c r="G75" s="4">
        <f t="shared" si="4"/>
        <v>88.566973375841116</v>
      </c>
    </row>
    <row r="76" spans="1:7" ht="112.5" customHeight="1">
      <c r="A76" s="24" t="s">
        <v>100</v>
      </c>
      <c r="B76" s="12" t="s">
        <v>170</v>
      </c>
      <c r="C76" s="4">
        <v>3576.9</v>
      </c>
      <c r="D76" s="4">
        <v>2682.6</v>
      </c>
      <c r="E76" s="4">
        <v>2578.1999999999998</v>
      </c>
      <c r="F76" s="4">
        <f t="shared" si="3"/>
        <v>72.079174704352923</v>
      </c>
      <c r="G76" s="4">
        <f t="shared" si="4"/>
        <v>96.108253187206444</v>
      </c>
    </row>
    <row r="77" spans="1:7" ht="185.25" customHeight="1">
      <c r="A77" s="24" t="s">
        <v>101</v>
      </c>
      <c r="B77" s="12" t="s">
        <v>113</v>
      </c>
      <c r="C77" s="4">
        <v>37327.9</v>
      </c>
      <c r="D77" s="4">
        <v>27425.7</v>
      </c>
      <c r="E77" s="4">
        <v>26423.200000000001</v>
      </c>
      <c r="F77" s="4">
        <f t="shared" si="3"/>
        <v>70.786730568823856</v>
      </c>
      <c r="G77" s="4">
        <f t="shared" si="4"/>
        <v>96.344669415912804</v>
      </c>
    </row>
    <row r="78" spans="1:7" ht="183.75" customHeight="1">
      <c r="A78" s="24" t="s">
        <v>102</v>
      </c>
      <c r="B78" s="12" t="s">
        <v>114</v>
      </c>
      <c r="C78" s="4">
        <v>373.3</v>
      </c>
      <c r="D78" s="4">
        <v>259</v>
      </c>
      <c r="E78" s="4">
        <v>129.4</v>
      </c>
      <c r="F78" s="4">
        <f t="shared" si="3"/>
        <v>34.663809268684702</v>
      </c>
      <c r="G78" s="4">
        <f t="shared" si="4"/>
        <v>49.961389961389962</v>
      </c>
    </row>
    <row r="79" spans="1:7" ht="126.75" customHeight="1">
      <c r="A79" s="24" t="s">
        <v>115</v>
      </c>
      <c r="B79" s="12" t="s">
        <v>116</v>
      </c>
      <c r="C79" s="4">
        <v>175.3</v>
      </c>
      <c r="D79" s="4">
        <v>168.9</v>
      </c>
      <c r="E79" s="4">
        <v>110.8</v>
      </c>
      <c r="F79" s="4">
        <f t="shared" si="3"/>
        <v>63.205932686822585</v>
      </c>
      <c r="G79" s="4">
        <f t="shared" si="4"/>
        <v>65.600947306098277</v>
      </c>
    </row>
    <row r="80" spans="1:7" ht="128.25" customHeight="1">
      <c r="A80" s="24" t="s">
        <v>117</v>
      </c>
      <c r="B80" s="12" t="s">
        <v>118</v>
      </c>
      <c r="C80" s="4">
        <v>17527</v>
      </c>
      <c r="D80" s="4">
        <v>15107.8</v>
      </c>
      <c r="E80" s="4">
        <v>11783</v>
      </c>
      <c r="F80" s="4">
        <f t="shared" si="3"/>
        <v>67.227705825298116</v>
      </c>
      <c r="G80" s="4">
        <f t="shared" si="4"/>
        <v>77.992824898396861</v>
      </c>
    </row>
    <row r="81" spans="1:7" ht="57" customHeight="1">
      <c r="A81" s="24" t="s">
        <v>119</v>
      </c>
      <c r="B81" s="12" t="s">
        <v>120</v>
      </c>
      <c r="C81" s="4">
        <v>1154958.8</v>
      </c>
      <c r="D81" s="4">
        <v>906496.2</v>
      </c>
      <c r="E81" s="4">
        <v>817678</v>
      </c>
      <c r="F81" s="4">
        <f t="shared" si="3"/>
        <v>70.797157439728579</v>
      </c>
      <c r="G81" s="4">
        <f t="shared" si="4"/>
        <v>90.202032838085813</v>
      </c>
    </row>
    <row r="82" spans="1:7" ht="112.5" customHeight="1">
      <c r="A82" s="24" t="s">
        <v>171</v>
      </c>
      <c r="B82" s="12" t="s">
        <v>172</v>
      </c>
      <c r="C82" s="4">
        <v>4377.6000000000004</v>
      </c>
      <c r="D82" s="4"/>
      <c r="E82" s="4"/>
      <c r="F82" s="4"/>
      <c r="G82" s="4"/>
    </row>
    <row r="83" spans="1:7" ht="56.25" customHeight="1">
      <c r="A83" s="24" t="s">
        <v>65</v>
      </c>
      <c r="B83" s="12" t="s">
        <v>121</v>
      </c>
      <c r="C83" s="4">
        <v>110.5</v>
      </c>
      <c r="D83" s="4">
        <v>110.5</v>
      </c>
      <c r="E83" s="4">
        <v>110.5</v>
      </c>
      <c r="F83" s="4">
        <f t="shared" si="3"/>
        <v>100</v>
      </c>
      <c r="G83" s="4">
        <f t="shared" si="4"/>
        <v>100</v>
      </c>
    </row>
    <row r="84" spans="1:7" ht="75.75" customHeight="1">
      <c r="A84" s="24" t="s">
        <v>173</v>
      </c>
      <c r="B84" s="12" t="s">
        <v>174</v>
      </c>
      <c r="C84" s="4">
        <v>2987.3</v>
      </c>
      <c r="D84" s="4"/>
      <c r="E84" s="4"/>
      <c r="F84" s="4"/>
      <c r="G84" s="4"/>
    </row>
    <row r="85" spans="1:7" ht="75" customHeight="1">
      <c r="A85" s="24" t="s">
        <v>75</v>
      </c>
      <c r="B85" s="12" t="s">
        <v>56</v>
      </c>
      <c r="C85" s="4">
        <f>C86</f>
        <v>-8648.9</v>
      </c>
      <c r="D85" s="4">
        <f>D86</f>
        <v>-8648.9</v>
      </c>
      <c r="E85" s="4">
        <f>E86</f>
        <v>-8648.9</v>
      </c>
      <c r="F85" s="4">
        <f t="shared" si="3"/>
        <v>100</v>
      </c>
      <c r="G85" s="4">
        <f t="shared" si="4"/>
        <v>100</v>
      </c>
    </row>
    <row r="86" spans="1:7" ht="75">
      <c r="A86" s="24" t="s">
        <v>76</v>
      </c>
      <c r="B86" s="12" t="s">
        <v>77</v>
      </c>
      <c r="C86" s="4">
        <v>-8648.9</v>
      </c>
      <c r="D86" s="4">
        <v>-8648.9</v>
      </c>
      <c r="E86" s="4">
        <v>-8648.9</v>
      </c>
      <c r="F86" s="4">
        <f t="shared" si="3"/>
        <v>100</v>
      </c>
      <c r="G86" s="4">
        <f t="shared" si="4"/>
        <v>100</v>
      </c>
    </row>
    <row r="87" spans="1:7" ht="18.75">
      <c r="A87" s="8"/>
      <c r="B87" s="8" t="s">
        <v>51</v>
      </c>
      <c r="C87" s="16">
        <f t="shared" ref="C87:D87" si="5">C7+C47</f>
        <v>13495590.399999999</v>
      </c>
      <c r="D87" s="16">
        <f t="shared" si="5"/>
        <v>8858677.6000000015</v>
      </c>
      <c r="E87" s="16">
        <f>E7+E47</f>
        <v>8019662.0999999996</v>
      </c>
      <c r="F87" s="4">
        <f t="shared" ref="F87" si="6">E87/C87*100</f>
        <v>59.424314626502003</v>
      </c>
      <c r="G87" s="4">
        <f t="shared" ref="G87" si="7">E87/D87*100</f>
        <v>90.528885485120242</v>
      </c>
    </row>
    <row r="88" spans="1:7" ht="27" customHeight="1">
      <c r="E88" s="27"/>
      <c r="F88" s="21"/>
      <c r="G88" s="21"/>
    </row>
    <row r="89" spans="1:7" ht="20.25">
      <c r="A89" s="20" t="s">
        <v>105</v>
      </c>
      <c r="B89" s="21"/>
      <c r="C89" s="21"/>
      <c r="D89" s="21"/>
      <c r="F89" s="21"/>
      <c r="G89" s="22"/>
    </row>
    <row r="90" spans="1:7" ht="20.25">
      <c r="A90" s="20" t="s">
        <v>103</v>
      </c>
      <c r="B90" s="21"/>
      <c r="C90" s="21"/>
      <c r="D90" s="21"/>
      <c r="E90" s="21"/>
      <c r="F90" s="21"/>
      <c r="G90" s="22" t="s">
        <v>106</v>
      </c>
    </row>
    <row r="91" spans="1:7" ht="20.25">
      <c r="A91" s="20" t="s">
        <v>104</v>
      </c>
      <c r="B91" s="21"/>
      <c r="C91" s="21"/>
      <c r="D91" s="21"/>
      <c r="E91" s="21"/>
    </row>
    <row r="92" spans="1:7">
      <c r="E92" s="21"/>
    </row>
  </sheetData>
  <mergeCells count="6">
    <mergeCell ref="A2:G2"/>
    <mergeCell ref="A4:A5"/>
    <mergeCell ref="B4:B5"/>
    <mergeCell ref="C4:C5"/>
    <mergeCell ref="D4:D5"/>
    <mergeCell ref="E4:E5"/>
  </mergeCells>
  <pageMargins left="0.39370078740157483" right="0.39370078740157483" top="0.70866141732283472" bottom="0.55118110236220474" header="0.31496062992125984" footer="0.31496062992125984"/>
  <pageSetup paperSize="9" scale="83" fitToHeight="0" orientation="landscape" horizontalDpi="180" verticalDpi="18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2014-10-16T08:16:46Z</dcterms:modified>
</cp:coreProperties>
</file>