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40" yWindow="-135" windowWidth="11100" windowHeight="6345"/>
  </bookViews>
  <sheets>
    <sheet name="Таблица" sheetId="1" r:id="rId1"/>
  </sheets>
  <definedNames>
    <definedName name="_xlnm.Print_Titles" localSheetId="0">Таблица!$4:$4</definedName>
    <definedName name="_xlnm.Print_Area" localSheetId="0">Таблица!$A$1:$L$115</definedName>
  </definedNames>
  <calcPr calcId="124519"/>
</workbook>
</file>

<file path=xl/calcChain.xml><?xml version="1.0" encoding="utf-8"?>
<calcChain xmlns="http://schemas.openxmlformats.org/spreadsheetml/2006/main">
  <c r="L31" i="1"/>
  <c r="K31"/>
  <c r="D31"/>
  <c r="C31"/>
  <c r="L32"/>
  <c r="E32"/>
  <c r="D8"/>
  <c r="E13"/>
  <c r="C8"/>
  <c r="K85"/>
  <c r="J85"/>
  <c r="I85"/>
  <c r="H85"/>
  <c r="F85"/>
  <c r="D85"/>
  <c r="C85"/>
  <c r="L86"/>
  <c r="E86"/>
  <c r="E85" s="1"/>
  <c r="L79"/>
  <c r="E79"/>
  <c r="L73"/>
  <c r="E73"/>
  <c r="L66"/>
  <c r="L72"/>
  <c r="E72"/>
  <c r="L50"/>
  <c r="E12"/>
  <c r="E11"/>
  <c r="E10"/>
  <c r="L63"/>
  <c r="K58"/>
  <c r="I58"/>
  <c r="H58"/>
  <c r="F58"/>
  <c r="E63"/>
  <c r="D58"/>
  <c r="C58"/>
  <c r="L12"/>
  <c r="L11"/>
  <c r="L9"/>
  <c r="K8"/>
  <c r="I8"/>
  <c r="H8"/>
  <c r="F8"/>
  <c r="J8"/>
  <c r="G8"/>
  <c r="E90"/>
  <c r="E89"/>
  <c r="L89"/>
  <c r="L97"/>
  <c r="C87"/>
  <c r="D101"/>
  <c r="F101"/>
  <c r="G101"/>
  <c r="H101"/>
  <c r="I101"/>
  <c r="J101"/>
  <c r="K101"/>
  <c r="C101"/>
  <c r="L102"/>
  <c r="E102"/>
  <c r="E97"/>
  <c r="C64"/>
  <c r="L68"/>
  <c r="E68"/>
  <c r="E66"/>
  <c r="C20"/>
  <c r="L48"/>
  <c r="L47"/>
  <c r="L40"/>
  <c r="L44"/>
  <c r="I105"/>
  <c r="H105"/>
  <c r="L93"/>
  <c r="L100"/>
  <c r="L74"/>
  <c r="L75"/>
  <c r="L76"/>
  <c r="L77"/>
  <c r="L78"/>
  <c r="L80"/>
  <c r="L81"/>
  <c r="L82"/>
  <c r="L83"/>
  <c r="L84"/>
  <c r="L67"/>
  <c r="L69"/>
  <c r="E74"/>
  <c r="L53"/>
  <c r="L54"/>
  <c r="E47"/>
  <c r="D46"/>
  <c r="F46"/>
  <c r="G46"/>
  <c r="H46"/>
  <c r="I46"/>
  <c r="J46"/>
  <c r="K46"/>
  <c r="C46"/>
  <c r="E44"/>
  <c r="D16"/>
  <c r="F16"/>
  <c r="J16"/>
  <c r="G16"/>
  <c r="H16"/>
  <c r="I16"/>
  <c r="K16"/>
  <c r="C16"/>
  <c r="E67"/>
  <c r="D20"/>
  <c r="F20"/>
  <c r="J20"/>
  <c r="G20"/>
  <c r="H20"/>
  <c r="I20"/>
  <c r="K20"/>
  <c r="E100"/>
  <c r="E95"/>
  <c r="L95"/>
  <c r="D94"/>
  <c r="F94"/>
  <c r="J94"/>
  <c r="G94"/>
  <c r="H94"/>
  <c r="I94"/>
  <c r="K94"/>
  <c r="C94"/>
  <c r="D87"/>
  <c r="F87"/>
  <c r="J87"/>
  <c r="G87"/>
  <c r="G85" s="1"/>
  <c r="H87"/>
  <c r="I87"/>
  <c r="K87"/>
  <c r="E93"/>
  <c r="E84"/>
  <c r="D70"/>
  <c r="F70"/>
  <c r="J70"/>
  <c r="G70"/>
  <c r="H70"/>
  <c r="I70"/>
  <c r="K70"/>
  <c r="C70"/>
  <c r="E54"/>
  <c r="E53"/>
  <c r="L33"/>
  <c r="E33"/>
  <c r="F31"/>
  <c r="J31"/>
  <c r="G31"/>
  <c r="H31"/>
  <c r="I31"/>
  <c r="L92"/>
  <c r="L87" s="1"/>
  <c r="E92"/>
  <c r="L91"/>
  <c r="E91"/>
  <c r="L90"/>
  <c r="L88"/>
  <c r="E88"/>
  <c r="J58"/>
  <c r="G58"/>
  <c r="L61"/>
  <c r="E61"/>
  <c r="E104"/>
  <c r="L104"/>
  <c r="C26"/>
  <c r="L23"/>
  <c r="E50"/>
  <c r="E23"/>
  <c r="E38"/>
  <c r="E81"/>
  <c r="E80"/>
  <c r="E78"/>
  <c r="C5"/>
  <c r="D5"/>
  <c r="F5"/>
  <c r="J5"/>
  <c r="J112" s="1"/>
  <c r="G5"/>
  <c r="H5"/>
  <c r="I5"/>
  <c r="K5"/>
  <c r="E6"/>
  <c r="L6"/>
  <c r="E7"/>
  <c r="L7"/>
  <c r="C14"/>
  <c r="D14"/>
  <c r="F14"/>
  <c r="L14" s="1"/>
  <c r="J14"/>
  <c r="G14"/>
  <c r="H14"/>
  <c r="I14"/>
  <c r="I112" s="1"/>
  <c r="K14"/>
  <c r="E15"/>
  <c r="E14" s="1"/>
  <c r="L15"/>
  <c r="E59"/>
  <c r="L59"/>
  <c r="E60"/>
  <c r="L60"/>
  <c r="E62"/>
  <c r="L62"/>
  <c r="C42"/>
  <c r="D42"/>
  <c r="F42"/>
  <c r="J42"/>
  <c r="G42"/>
  <c r="H42"/>
  <c r="I42"/>
  <c r="K42"/>
  <c r="E43"/>
  <c r="L43"/>
  <c r="E45"/>
  <c r="L45"/>
  <c r="E71"/>
  <c r="L71"/>
  <c r="E75"/>
  <c r="E76"/>
  <c r="E77"/>
  <c r="E82"/>
  <c r="E83"/>
  <c r="C55"/>
  <c r="D55"/>
  <c r="F55"/>
  <c r="J55"/>
  <c r="G55"/>
  <c r="H55"/>
  <c r="I55"/>
  <c r="K55"/>
  <c r="E56"/>
  <c r="L56"/>
  <c r="E57"/>
  <c r="L57"/>
  <c r="D64"/>
  <c r="F64"/>
  <c r="J64"/>
  <c r="G64"/>
  <c r="H64"/>
  <c r="L64" s="1"/>
  <c r="I64"/>
  <c r="K64"/>
  <c r="E65"/>
  <c r="L65"/>
  <c r="E69"/>
  <c r="E17"/>
  <c r="L17"/>
  <c r="L16" s="1"/>
  <c r="E19"/>
  <c r="L19"/>
  <c r="E18"/>
  <c r="L18"/>
  <c r="C37"/>
  <c r="F37"/>
  <c r="J37"/>
  <c r="G37"/>
  <c r="H37"/>
  <c r="L37" s="1"/>
  <c r="I37"/>
  <c r="K37"/>
  <c r="D37"/>
  <c r="L38"/>
  <c r="E39"/>
  <c r="L39"/>
  <c r="E40"/>
  <c r="E41"/>
  <c r="L41"/>
  <c r="E96"/>
  <c r="L96"/>
  <c r="E98"/>
  <c r="L98"/>
  <c r="E99"/>
  <c r="L99"/>
  <c r="D26"/>
  <c r="F26"/>
  <c r="J26"/>
  <c r="G26"/>
  <c r="H26"/>
  <c r="I26"/>
  <c r="K26"/>
  <c r="E27"/>
  <c r="L27"/>
  <c r="E28"/>
  <c r="L28"/>
  <c r="E29"/>
  <c r="L29"/>
  <c r="E30"/>
  <c r="L30"/>
  <c r="E21"/>
  <c r="L21"/>
  <c r="E22"/>
  <c r="L22"/>
  <c r="E24"/>
  <c r="L24"/>
  <c r="E25"/>
  <c r="L25"/>
  <c r="E48"/>
  <c r="E49"/>
  <c r="L49"/>
  <c r="E51"/>
  <c r="L51"/>
  <c r="E52"/>
  <c r="L52"/>
  <c r="E34"/>
  <c r="L34"/>
  <c r="E35"/>
  <c r="L35"/>
  <c r="E36"/>
  <c r="L36"/>
  <c r="E9"/>
  <c r="L10"/>
  <c r="E103"/>
  <c r="L103"/>
  <c r="L101" s="1"/>
  <c r="C105"/>
  <c r="D105"/>
  <c r="F105"/>
  <c r="J105"/>
  <c r="G105"/>
  <c r="K105"/>
  <c r="E106"/>
  <c r="L106"/>
  <c r="E107"/>
  <c r="L107"/>
  <c r="E108"/>
  <c r="L108"/>
  <c r="E109"/>
  <c r="L109"/>
  <c r="E110"/>
  <c r="L110"/>
  <c r="E111"/>
  <c r="L111"/>
  <c r="L42"/>
  <c r="L46"/>
  <c r="L55"/>
  <c r="L5"/>
  <c r="L8"/>
  <c r="E70"/>
  <c r="E55"/>
  <c r="L58"/>
  <c r="F112"/>
  <c r="H112"/>
  <c r="L70"/>
  <c r="E8" l="1"/>
  <c r="E31"/>
  <c r="E87"/>
  <c r="E64"/>
  <c r="E5"/>
  <c r="K112"/>
  <c r="L105"/>
  <c r="E58"/>
  <c r="E94"/>
  <c r="E46"/>
  <c r="D112"/>
  <c r="E16"/>
  <c r="L94"/>
  <c r="E42"/>
  <c r="L20"/>
  <c r="L26"/>
  <c r="E105"/>
  <c r="E101"/>
  <c r="E37"/>
  <c r="E26"/>
  <c r="C112"/>
  <c r="E20"/>
  <c r="L85"/>
  <c r="G112"/>
  <c r="M113" l="1"/>
  <c r="E112"/>
  <c r="L112"/>
  <c r="N112" l="1"/>
</calcChain>
</file>

<file path=xl/sharedStrings.xml><?xml version="1.0" encoding="utf-8"?>
<sst xmlns="http://schemas.openxmlformats.org/spreadsheetml/2006/main" count="208" uniqueCount="128">
  <si>
    <t>Наименование</t>
  </si>
  <si>
    <t>Дошкольное образование</t>
  </si>
  <si>
    <t xml:space="preserve">Общее образование </t>
  </si>
  <si>
    <t>ВСЕГО РАСХОДОВ</t>
  </si>
  <si>
    <t>тыс.руб.</t>
  </si>
  <si>
    <t>0707</t>
  </si>
  <si>
    <t>1001</t>
  </si>
  <si>
    <t>ИТОГО</t>
  </si>
  <si>
    <t xml:space="preserve">Код </t>
  </si>
  <si>
    <t>5=4-3</t>
  </si>
  <si>
    <t>Волжского района</t>
  </si>
  <si>
    <t>Кировского района</t>
  </si>
  <si>
    <t>Фрунзенского района</t>
  </si>
  <si>
    <t>Октябрьского района</t>
  </si>
  <si>
    <t>Заводского района</t>
  </si>
  <si>
    <t>Ленинского района</t>
  </si>
  <si>
    <t xml:space="preserve">Дотации, получен ные из бюджетов субъектов РФ </t>
  </si>
  <si>
    <t>0106</t>
  </si>
  <si>
    <t>Резервные фонды</t>
  </si>
  <si>
    <t>Коммунальное хозяйство</t>
  </si>
  <si>
    <t>Субсидии, полученные из бюджетов субъектов РФ</t>
  </si>
  <si>
    <t xml:space="preserve">Субвенции </t>
  </si>
  <si>
    <t>0103</t>
  </si>
  <si>
    <t>0104</t>
  </si>
  <si>
    <t>0107</t>
  </si>
  <si>
    <t>Обеспечение проведения выборов и референдумов</t>
  </si>
  <si>
    <t>Другие общегосударственные вопросы</t>
  </si>
  <si>
    <t>0408</t>
  </si>
  <si>
    <t>Транспорт</t>
  </si>
  <si>
    <t>Другие вопросы в области национальной экономики</t>
  </si>
  <si>
    <t>0904</t>
  </si>
  <si>
    <t>Другие вопросы в области жилищно-коммунального хозяйства</t>
  </si>
  <si>
    <t>0709</t>
  </si>
  <si>
    <t>Другие вопросы в области образования</t>
  </si>
  <si>
    <t>0502</t>
  </si>
  <si>
    <t>0501</t>
  </si>
  <si>
    <t>Жилищное хозяйство</t>
  </si>
  <si>
    <t>0309</t>
  </si>
  <si>
    <t>0701</t>
  </si>
  <si>
    <t>0702</t>
  </si>
  <si>
    <t>0801</t>
  </si>
  <si>
    <t>Культура</t>
  </si>
  <si>
    <t>0901</t>
  </si>
  <si>
    <t>Молодежная политика и оздоровление детей</t>
  </si>
  <si>
    <t>0902</t>
  </si>
  <si>
    <t>Пенсионное обеспечение</t>
  </si>
  <si>
    <t>1003</t>
  </si>
  <si>
    <t>Социальное обеспечение населения</t>
  </si>
  <si>
    <t>1006</t>
  </si>
  <si>
    <t>Другие вопросы в области социальной политики</t>
  </si>
  <si>
    <t>Отклонения</t>
  </si>
  <si>
    <t>Мобилизационная подготовка экономики</t>
  </si>
  <si>
    <t>0102</t>
  </si>
  <si>
    <t xml:space="preserve">Уточнённые бюджетные назначения  </t>
  </si>
  <si>
    <t xml:space="preserve">Другие общегосударственные вопросы </t>
  </si>
  <si>
    <t>0204</t>
  </si>
  <si>
    <t>0412</t>
  </si>
  <si>
    <t>0908</t>
  </si>
  <si>
    <t xml:space="preserve"> Физическая культура и спорт </t>
  </si>
  <si>
    <t>0503</t>
  </si>
  <si>
    <t>Благоустройство</t>
  </si>
  <si>
    <t>0111</t>
  </si>
  <si>
    <t>0505</t>
  </si>
  <si>
    <t>1004</t>
  </si>
  <si>
    <t>Стационарная медицинская помощь</t>
  </si>
  <si>
    <t>Амбулаторная помощь</t>
  </si>
  <si>
    <t>Скорая медицинская помощь</t>
  </si>
  <si>
    <t>Перемещение в соответствии со ст. 217 БК РФ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</si>
  <si>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</si>
  <si>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Защита населения и территорий от  чрезвычайных ситуаций природного и техногенного характера, гражданская оборона</t>
  </si>
  <si>
    <t>АДМИНИСТРАЦИЯ МУНИЦИПАЛЬНОГО ОБРАЗОВАНИЯ "ГОРОД САРАТОВ"</t>
  </si>
  <si>
    <t>АДМИНИСТРАЦИИ МУНИЦИПАЛЬНОГО ОБРАЗОВАНИЯ "ГОРОД САРАТОВ" :</t>
  </si>
  <si>
    <t>Охрана семьи и детства</t>
  </si>
  <si>
    <t>0903</t>
  </si>
  <si>
    <t>Медицинская помощь в дневных стационарах всех типов</t>
  </si>
  <si>
    <t>0705</t>
  </si>
  <si>
    <t>Профессиональная подготовка, переподготовка и повышение квалификации</t>
  </si>
  <si>
    <t>Резервный фонд</t>
  </si>
  <si>
    <t>САРАТОВСКАЯ ГОРОДСКАЯ ДУМА</t>
  </si>
  <si>
    <t>КОМИТЕТ  ПО АРХИТЕКТУРЕ И ГРАДОСТРОИТЕЛЬСТВУ АДМИНИСТРАЦИИ МУНИЦИПАЛЬНОГО ОБРАЗОВАНИЯ "ГОРОД САРАТОВ"</t>
  </si>
  <si>
    <t>УПРАВЛЕНИЕ ПО ИНЖЕНЕРНОЙ ЗАЩИТЕ АДМИНИСТРАЦИИ МУНИЦИПАЛЬНОГО ОБРАЗОВАНИЯ "ГОРОД САРАТОВ"</t>
  </si>
  <si>
    <t xml:space="preserve">КОМИТЕТ ПО ФИНАНСАМ АДМИНИСТРАЦИИ МУНИЦИПАЛЬНОГО ОБРАЗОВАНИЯ "ГОРОД САРАТОВ" </t>
  </si>
  <si>
    <t>КОМИТЕТ ПО ЖИЛИЩНО-КОММУНАЛЬНОМУ ХОЗЯЙСТВУ АДМИНИСТРАЦИИ МУНИЦИПАЛЬНОГО ОБРАЗОВАНИЯ "ГОРОД САРАТОВ"</t>
  </si>
  <si>
    <t>КОМИТЕТ ПО ОБРАЗОВАНИЮ АДМИНИСТРАЦИИ МУНИЦИПАЛЬНОГО ОБРАЗОВАНИЯ "ГОРОД САРАТОВ"</t>
  </si>
  <si>
    <t>КОМИТЕТ ЗДРАВООХРАНЕНИЯ АДМИНИСТРАЦИИ МУНИЦИПАЛЬНОГО ОБРАЗОВАНИЯ "ГОРОД САРАТОВ"</t>
  </si>
  <si>
    <t>УПРАВЛЕНИЕ ПО КУЛЬТУРЕ АДМИНИСТРАЦИИ МУНИЦИПАЛЬНОГО ОБРАЗОВАНИЯ "ГОРОД САРАТОВ"</t>
  </si>
  <si>
    <t>УПРАВЛЕНИЕ ПО  ФИЗИЧЕСКОЙ КУЛЬТУРЕ  И СПОРТУ АДМИНИСТРАЦИИ МУНИЦИПАЛЬНОГО ОБРАЗОВАНИЯ "ГОРОД САРАТОВ"</t>
  </si>
  <si>
    <t xml:space="preserve">администрации муниципального образования "Город Саратов"               </t>
  </si>
  <si>
    <t>КОМИТЕТ ПО УПРАВЛЕНИЮ ИМУЩЕСТВОМ ГОРОДА САРАТОВА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</si>
  <si>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</si>
  <si>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ЗАЩИТЫ НАСЕЛЕНИЯ И ТЕРРИТОРИЙ ГОРОДА ОТ ЧРЕЗВЫЧАЙНЫХ СИТУАЦИЙ АДМИНИСТРАЦИИ МУНИЦИПАЛЬНОГО ОБРАЗОВАНИЯ "ГОРОД САРАТОВ"</t>
  </si>
  <si>
    <t>ИЗБИРАТЕЛЬНАЯ КОМИССИЯ МУНИЦИПАЛЬНОГО ОБРАЗОВАНИЯ "ГОРОД САРАТОВ"</t>
  </si>
  <si>
    <t>0113</t>
  </si>
  <si>
    <t>1301</t>
  </si>
  <si>
    <t>0909</t>
  </si>
  <si>
    <t>0804</t>
  </si>
  <si>
    <t>0401</t>
  </si>
  <si>
    <t>Общеэкономические расходы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</si>
  <si>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</si>
  <si>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</si>
  <si>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</si>
  <si>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</si>
  <si>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</si>
  <si>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</si>
  <si>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</si>
  <si>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</si>
  <si>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</si>
  <si>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Другие вопросы в области здравоохранения</t>
  </si>
  <si>
    <t>Другие вопросы в области культуры, кинематографии</t>
  </si>
  <si>
    <t>КОМИТЕТ ПО ЗЕМЛЕПОЛЬЗОВАНИЮ И ГРАДОСТРОИТЕЛЬСТВУ АДМИНИСТРАЦИИ МУНИЦИПАЛЬНОГО ОБРАЗОВАНИЯ "ГОРОД САРАТОВ"</t>
  </si>
  <si>
    <t>0406</t>
  </si>
  <si>
    <t>Водное хозяйство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</si>
  <si>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</si>
  <si>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</si>
  <si>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УПРАВЛЕНИЕ ПО ТРУДУ И СОЦИАЛЬНОМУ РАЗВИТИЮ АДМИНИСТРАЦИИ МУНИЦИПАЛЬНОГО ОБРАЗОВАНИЯ "ГОРОД САРАТОВ"</t>
  </si>
  <si>
    <t>0602</t>
  </si>
  <si>
    <t>Сбор, удаление отходов и очистка сточных вод</t>
  </si>
  <si>
    <t>КОМИТЕТ ДОРОЖНОГО ХОЗЯЙСТВА, БЛАГОУСТРОЙСТВА И ТРАНСПОРТА АДМИНИСТРАЦИИ МУНИЦИПАЛЬНОГО ОБРАЗОВАНИЯ "ГОРОД САРАТОВ"</t>
  </si>
  <si>
    <t>0409</t>
  </si>
  <si>
    <t>Дорожное хозяйство (дорожные фонды)</t>
  </si>
  <si>
    <t>КОМИТЕТ ПО ГРАДОСТРОИТЕЛЬНОЙ ПОЛИТИКЕ, АРХИТЕКТУРЕ И КАПИТАЛЬНОМУ СТРОИТЕЛЬСТВУ АДМИНИСТРАЦИИ МУНИЦИПАЛЬНОГО ОБРАЗОВАНИЯ "ГОРОД САРАТОВ"</t>
  </si>
  <si>
    <t>КОНТРОЛЬНО-СЧЕТНАЯ ПАЛАТА МУНИЦИПАЛЬНОГО ОБРАЗОВАНИЯ "ГОРОД САРАТОВ"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</si>
  <si>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</si>
  <si>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А.C.Струков</t>
  </si>
  <si>
    <t xml:space="preserve">И.о.председателя комитета по финансам                    </t>
  </si>
  <si>
    <t>Анализ уточнённых бюджетных назначений бюджета муниципального образования "Город Саратов" по главным распорядителям бюджетных средств
 за 9 месяцев 2014 года</t>
  </si>
  <si>
    <t>Бюджетные назначения по решению Думы от 26.09.2014 г.
№ 39-442</t>
  </si>
  <si>
    <t>Другие общегосударственные расходы</t>
  </si>
</sst>
</file>

<file path=xl/styles.xml><?xml version="1.0" encoding="utf-8"?>
<styleSheet xmlns="http://schemas.openxmlformats.org/spreadsheetml/2006/main">
  <numFmts count="3">
    <numFmt numFmtId="164" formatCode="#,##0.0_р_.;[Red]\-#,##0.0_р_."/>
    <numFmt numFmtId="165" formatCode="#,##0.0"/>
    <numFmt numFmtId="166" formatCode="#,##0.0_ ;[Red]\-#,##0.0\ "/>
  </numFmts>
  <fonts count="10">
    <font>
      <sz val="10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Arial CYR"/>
      <charset val="204"/>
    </font>
    <font>
      <b/>
      <sz val="15"/>
      <name val="Times New Roman CYR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/>
    <xf numFmtId="0" fontId="4" fillId="0" borderId="0" xfId="0" applyFont="1" applyFill="1"/>
    <xf numFmtId="49" fontId="1" fillId="2" borderId="1" xfId="0" applyNumberFormat="1" applyFont="1" applyFill="1" applyBorder="1"/>
    <xf numFmtId="0" fontId="9" fillId="0" borderId="0" xfId="0" applyFont="1" applyFill="1"/>
    <xf numFmtId="49" fontId="9" fillId="0" borderId="0" xfId="0" applyNumberFormat="1" applyFont="1" applyFill="1"/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/>
    <xf numFmtId="2" fontId="0" fillId="0" borderId="0" xfId="0" applyNumberFormat="1" applyFont="1" applyFill="1"/>
    <xf numFmtId="4" fontId="0" fillId="0" borderId="0" xfId="0" applyNumberFormat="1" applyFont="1" applyFill="1"/>
    <xf numFmtId="165" fontId="0" fillId="0" borderId="0" xfId="0" applyNumberFormat="1" applyFont="1" applyFill="1" applyAlignment="1" applyProtection="1">
      <alignment horizontal="centerContinuous"/>
      <protection hidden="1"/>
    </xf>
    <xf numFmtId="165" fontId="3" fillId="0" borderId="0" xfId="0" applyNumberFormat="1" applyFont="1" applyFill="1" applyAlignment="1" applyProtection="1">
      <alignment horizontal="centerContinuous" wrapText="1" shrinkToFit="1"/>
      <protection hidden="1"/>
    </xf>
    <xf numFmtId="165" fontId="3" fillId="0" borderId="0" xfId="0" applyNumberFormat="1" applyFont="1" applyFill="1" applyAlignment="1" applyProtection="1">
      <alignment horizontal="center" wrapText="1" shrinkToFit="1"/>
      <protection hidden="1"/>
    </xf>
    <xf numFmtId="165" fontId="1" fillId="0" borderId="0" xfId="0" applyNumberFormat="1" applyFont="1" applyFill="1" applyProtection="1">
      <protection hidden="1"/>
    </xf>
    <xf numFmtId="165" fontId="0" fillId="0" borderId="0" xfId="0" applyNumberFormat="1" applyFont="1" applyFill="1" applyProtection="1">
      <protection hidden="1"/>
    </xf>
    <xf numFmtId="165" fontId="1" fillId="2" borderId="2" xfId="0" applyNumberFormat="1" applyFont="1" applyFill="1" applyBorder="1" applyProtection="1">
      <protection hidden="1"/>
    </xf>
    <xf numFmtId="165" fontId="2" fillId="2" borderId="3" xfId="0" applyNumberFormat="1" applyFont="1" applyFill="1" applyBorder="1" applyProtection="1">
      <protection hidden="1"/>
    </xf>
    <xf numFmtId="165" fontId="1" fillId="3" borderId="2" xfId="0" applyNumberFormat="1" applyFont="1" applyFill="1" applyBorder="1" applyProtection="1">
      <protection hidden="1"/>
    </xf>
    <xf numFmtId="165" fontId="1" fillId="0" borderId="2" xfId="0" applyNumberFormat="1" applyFont="1" applyFill="1" applyBorder="1" applyProtection="1">
      <protection hidden="1"/>
    </xf>
    <xf numFmtId="165" fontId="2" fillId="0" borderId="2" xfId="0" applyNumberFormat="1" applyFont="1" applyFill="1" applyBorder="1" applyProtection="1">
      <protection hidden="1"/>
    </xf>
    <xf numFmtId="165" fontId="1" fillId="2" borderId="3" xfId="0" applyNumberFormat="1" applyFont="1" applyFill="1" applyBorder="1" applyProtection="1">
      <protection hidden="1"/>
    </xf>
    <xf numFmtId="165" fontId="4" fillId="0" borderId="2" xfId="0" applyNumberFormat="1" applyFont="1" applyFill="1" applyBorder="1" applyProtection="1">
      <protection hidden="1"/>
    </xf>
    <xf numFmtId="165" fontId="4" fillId="2" borderId="2" xfId="0" applyNumberFormat="1" applyFont="1" applyFill="1" applyBorder="1" applyProtection="1">
      <protection hidden="1"/>
    </xf>
    <xf numFmtId="165" fontId="4" fillId="2" borderId="3" xfId="0" applyNumberFormat="1" applyFont="1" applyFill="1" applyBorder="1" applyProtection="1">
      <protection hidden="1"/>
    </xf>
    <xf numFmtId="165" fontId="1" fillId="0" borderId="2" xfId="0" applyNumberFormat="1" applyFont="1" applyFill="1" applyBorder="1" applyAlignment="1" applyProtection="1">
      <alignment horizontal="right"/>
      <protection hidden="1"/>
    </xf>
    <xf numFmtId="165" fontId="1" fillId="2" borderId="4" xfId="0" applyNumberFormat="1" applyFont="1" applyFill="1" applyBorder="1" applyProtection="1">
      <protection hidden="1"/>
    </xf>
    <xf numFmtId="165" fontId="9" fillId="0" borderId="0" xfId="0" applyNumberFormat="1" applyFont="1" applyFill="1" applyProtection="1">
      <protection hidden="1"/>
    </xf>
    <xf numFmtId="165" fontId="6" fillId="0" borderId="0" xfId="0" applyNumberFormat="1" applyFont="1" applyFill="1" applyProtection="1">
      <protection hidden="1"/>
    </xf>
    <xf numFmtId="165" fontId="7" fillId="0" borderId="0" xfId="0" applyNumberFormat="1" applyFont="1" applyFill="1" applyProtection="1">
      <protection hidden="1"/>
    </xf>
    <xf numFmtId="1" fontId="1" fillId="0" borderId="5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 applyProtection="1">
      <alignment horizontal="center" vertical="center" wrapText="1" shrinkToFit="1"/>
      <protection hidden="1"/>
    </xf>
    <xf numFmtId="1" fontId="0" fillId="0" borderId="0" xfId="0" applyNumberFormat="1" applyFont="1" applyFill="1"/>
    <xf numFmtId="1" fontId="5" fillId="0" borderId="1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1" fontId="8" fillId="0" borderId="2" xfId="0" applyNumberFormat="1" applyFont="1" applyFill="1" applyBorder="1" applyAlignment="1" applyProtection="1">
      <alignment horizontal="center" vertical="center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0" xfId="0" applyNumberFormat="1" applyFont="1" applyFill="1" applyAlignment="1">
      <alignment horizontal="center"/>
    </xf>
    <xf numFmtId="2" fontId="1" fillId="4" borderId="0" xfId="0" applyNumberFormat="1" applyFont="1" applyFill="1" applyBorder="1" applyAlignment="1">
      <alignment horizontal="right"/>
    </xf>
    <xf numFmtId="2" fontId="1" fillId="4" borderId="0" xfId="0" applyNumberFormat="1" applyFont="1" applyFill="1" applyBorder="1" applyAlignment="1">
      <alignment wrapText="1" shrinkToFit="1"/>
    </xf>
    <xf numFmtId="165" fontId="1" fillId="4" borderId="0" xfId="0" applyNumberFormat="1" applyFont="1" applyFill="1" applyBorder="1" applyProtection="1">
      <protection hidden="1"/>
    </xf>
    <xf numFmtId="164" fontId="0" fillId="4" borderId="0" xfId="0" applyNumberFormat="1" applyFont="1" applyFill="1"/>
    <xf numFmtId="2" fontId="0" fillId="4" borderId="0" xfId="0" applyNumberFormat="1" applyFont="1" applyFill="1"/>
    <xf numFmtId="165" fontId="1" fillId="4" borderId="2" xfId="0" applyNumberFormat="1" applyFont="1" applyFill="1" applyBorder="1" applyProtection="1">
      <protection hidden="1"/>
    </xf>
    <xf numFmtId="0" fontId="0" fillId="4" borderId="0" xfId="0" applyFont="1" applyFill="1"/>
    <xf numFmtId="49" fontId="1" fillId="3" borderId="2" xfId="0" applyNumberFormat="1" applyFont="1" applyFill="1" applyBorder="1" applyAlignment="1">
      <alignment vertical="top" wrapText="1" shrinkToFit="1"/>
    </xf>
    <xf numFmtId="1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top"/>
    </xf>
    <xf numFmtId="49" fontId="1" fillId="4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2" fontId="1" fillId="2" borderId="8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right" vertical="top"/>
    </xf>
    <xf numFmtId="49" fontId="4" fillId="0" borderId="1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vertical="top" wrapText="1" shrinkToFit="1"/>
    </xf>
    <xf numFmtId="49" fontId="1" fillId="2" borderId="2" xfId="0" applyNumberFormat="1" applyFont="1" applyFill="1" applyBorder="1" applyAlignment="1">
      <alignment vertical="top" wrapText="1" shrinkToFit="1"/>
    </xf>
    <xf numFmtId="49" fontId="1" fillId="0" borderId="2" xfId="0" applyNumberFormat="1" applyFont="1" applyFill="1" applyBorder="1" applyAlignment="1">
      <alignment horizontal="left" vertical="top" wrapText="1" shrinkToFit="1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2" fontId="1" fillId="2" borderId="9" xfId="0" applyNumberFormat="1" applyFont="1" applyFill="1" applyBorder="1" applyAlignment="1">
      <alignment vertical="top" wrapText="1" shrinkToFit="1"/>
    </xf>
    <xf numFmtId="165" fontId="1" fillId="2" borderId="10" xfId="0" applyNumberFormat="1" applyFont="1" applyFill="1" applyBorder="1" applyProtection="1"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0" fillId="5" borderId="0" xfId="0" applyNumberFormat="1" applyFont="1" applyFill="1"/>
    <xf numFmtId="0" fontId="2" fillId="0" borderId="6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vertical="top" wrapText="1" shrinkToFit="1"/>
    </xf>
    <xf numFmtId="4" fontId="1" fillId="2" borderId="2" xfId="0" applyNumberFormat="1" applyFont="1" applyFill="1" applyBorder="1" applyAlignment="1">
      <alignment vertical="top" wrapText="1" shrinkToFit="1"/>
    </xf>
    <xf numFmtId="0" fontId="4" fillId="2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right" vertical="top"/>
    </xf>
    <xf numFmtId="49" fontId="1" fillId="0" borderId="12" xfId="0" applyNumberFormat="1" applyFont="1" applyFill="1" applyBorder="1" applyAlignment="1">
      <alignment vertical="top" wrapText="1" shrinkToFit="1"/>
    </xf>
    <xf numFmtId="165" fontId="1" fillId="0" borderId="12" xfId="0" applyNumberFormat="1" applyFont="1" applyFill="1" applyBorder="1" applyProtection="1">
      <protection hidden="1"/>
    </xf>
    <xf numFmtId="165" fontId="1" fillId="0" borderId="12" xfId="0" applyNumberFormat="1" applyFont="1" applyFill="1" applyBorder="1" applyAlignment="1" applyProtection="1">
      <alignment horizontal="right"/>
      <protection hidden="1"/>
    </xf>
    <xf numFmtId="165" fontId="2" fillId="2" borderId="13" xfId="0" applyNumberFormat="1" applyFont="1" applyFill="1" applyBorder="1" applyProtection="1">
      <protection hidden="1"/>
    </xf>
    <xf numFmtId="49" fontId="1" fillId="6" borderId="1" xfId="0" applyNumberFormat="1" applyFont="1" applyFill="1" applyBorder="1" applyAlignment="1">
      <alignment horizontal="right" vertical="top"/>
    </xf>
    <xf numFmtId="0" fontId="4" fillId="6" borderId="2" xfId="0" applyFont="1" applyFill="1" applyBorder="1" applyAlignment="1">
      <alignment vertical="top" wrapText="1"/>
    </xf>
    <xf numFmtId="165" fontId="4" fillId="6" borderId="2" xfId="0" applyNumberFormat="1" applyFont="1" applyFill="1" applyBorder="1" applyProtection="1">
      <protection hidden="1"/>
    </xf>
    <xf numFmtId="165" fontId="2" fillId="6" borderId="3" xfId="0" applyNumberFormat="1" applyFont="1" applyFill="1" applyBorder="1" applyProtection="1">
      <protection hidden="1"/>
    </xf>
    <xf numFmtId="49" fontId="3" fillId="0" borderId="0" xfId="0" applyNumberFormat="1" applyFont="1" applyFill="1" applyAlignment="1">
      <alignment horizontal="centerContinuous" vertical="center" wrapText="1" shrinkToFit="1"/>
    </xf>
    <xf numFmtId="166" fontId="1" fillId="2" borderId="2" xfId="0" applyNumberFormat="1" applyFont="1" applyFill="1" applyBorder="1" applyProtection="1">
      <protection hidden="1"/>
    </xf>
    <xf numFmtId="166" fontId="2" fillId="0" borderId="2" xfId="0" applyNumberFormat="1" applyFont="1" applyFill="1" applyBorder="1" applyProtection="1">
      <protection hidden="1"/>
    </xf>
    <xf numFmtId="166" fontId="0" fillId="0" borderId="0" xfId="0" applyNumberFormat="1" applyFont="1" applyFill="1" applyProtection="1">
      <protection hidden="1"/>
    </xf>
    <xf numFmtId="166" fontId="2" fillId="2" borderId="3" xfId="0" applyNumberFormat="1" applyFont="1" applyFill="1" applyBorder="1" applyProtection="1">
      <protection hidden="1"/>
    </xf>
    <xf numFmtId="166" fontId="1" fillId="2" borderId="3" xfId="0" applyNumberFormat="1" applyFont="1" applyFill="1" applyBorder="1" applyProtection="1">
      <protection hidden="1"/>
    </xf>
    <xf numFmtId="166" fontId="1" fillId="2" borderId="2" xfId="0" applyNumberFormat="1" applyFont="1" applyFill="1" applyBorder="1" applyAlignment="1" applyProtection="1">
      <alignment horizontal="right"/>
      <protection hidden="1"/>
    </xf>
    <xf numFmtId="166" fontId="4" fillId="2" borderId="2" xfId="0" applyNumberFormat="1" applyFont="1" applyFill="1" applyBorder="1" applyProtection="1">
      <protection hidden="1"/>
    </xf>
    <xf numFmtId="166" fontId="4" fillId="6" borderId="2" xfId="0" applyNumberFormat="1" applyFont="1" applyFill="1" applyBorder="1" applyProtection="1">
      <protection hidden="1"/>
    </xf>
    <xf numFmtId="166" fontId="1" fillId="2" borderId="12" xfId="0" applyNumberFormat="1" applyFont="1" applyFill="1" applyBorder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115"/>
  <sheetViews>
    <sheetView tabSelected="1" view="pageBreakPreview" topLeftCell="B5" zoomScale="90" zoomScaleNormal="80" zoomScaleSheetLayoutView="90" workbookViewId="0">
      <selection activeCell="M5" sqref="M5:M112"/>
    </sheetView>
  </sheetViews>
  <sheetFormatPr defaultRowHeight="12.75" outlineLevelCol="1"/>
  <cols>
    <col min="1" max="1" width="7.140625" style="12" customWidth="1"/>
    <col min="2" max="2" width="48.42578125" style="7" customWidth="1"/>
    <col min="3" max="3" width="18.7109375" style="19" customWidth="1"/>
    <col min="4" max="4" width="16.7109375" style="19" customWidth="1"/>
    <col min="5" max="5" width="18.140625" style="19" bestFit="1" customWidth="1"/>
    <col min="6" max="6" width="19.28515625" style="19" hidden="1" customWidth="1"/>
    <col min="7" max="7" width="14.5703125" style="19" hidden="1" customWidth="1" outlineLevel="1"/>
    <col min="8" max="8" width="17.140625" style="19" hidden="1" customWidth="1" outlineLevel="1"/>
    <col min="9" max="9" width="15" style="19" hidden="1" customWidth="1" outlineLevel="1"/>
    <col min="10" max="10" width="14.7109375" style="19" hidden="1" customWidth="1" outlineLevel="1"/>
    <col min="11" max="11" width="16" style="19" hidden="1" customWidth="1" outlineLevel="1"/>
    <col min="12" max="12" width="16.28515625" style="19" customWidth="1" collapsed="1"/>
    <col min="13" max="13" width="18.5703125" style="7" customWidth="1"/>
    <col min="14" max="14" width="58" style="7" customWidth="1"/>
    <col min="15" max="16384" width="9.140625" style="7"/>
  </cols>
  <sheetData>
    <row r="1" spans="1:14" ht="66.75" customHeight="1">
      <c r="A1" s="7"/>
      <c r="B1" s="83" t="s">
        <v>125</v>
      </c>
      <c r="C1" s="15"/>
      <c r="D1" s="16"/>
      <c r="E1" s="16"/>
      <c r="F1" s="16"/>
      <c r="G1" s="16"/>
      <c r="H1" s="16"/>
      <c r="I1" s="16"/>
      <c r="J1" s="16"/>
      <c r="K1" s="16"/>
      <c r="L1" s="17"/>
    </row>
    <row r="2" spans="1:14" ht="27.75" customHeight="1" thickBot="1">
      <c r="A2" s="1"/>
      <c r="B2" s="2"/>
      <c r="C2" s="18"/>
      <c r="D2" s="18"/>
      <c r="E2" s="18"/>
      <c r="L2" s="67" t="s">
        <v>4</v>
      </c>
    </row>
    <row r="3" spans="1:14" s="37" customFormat="1" ht="118.5" customHeight="1">
      <c r="A3" s="34" t="s">
        <v>8</v>
      </c>
      <c r="B3" s="35" t="s">
        <v>0</v>
      </c>
      <c r="C3" s="69" t="s">
        <v>126</v>
      </c>
      <c r="D3" s="36" t="s">
        <v>53</v>
      </c>
      <c r="E3" s="36" t="s">
        <v>50</v>
      </c>
      <c r="F3" s="36" t="s">
        <v>67</v>
      </c>
      <c r="G3" s="36" t="s">
        <v>16</v>
      </c>
      <c r="H3" s="36" t="s">
        <v>20</v>
      </c>
      <c r="I3" s="36" t="s">
        <v>21</v>
      </c>
      <c r="J3" s="36" t="s">
        <v>112</v>
      </c>
      <c r="K3" s="36" t="s">
        <v>77</v>
      </c>
      <c r="L3" s="52" t="s">
        <v>7</v>
      </c>
    </row>
    <row r="4" spans="1:14" s="43" customFormat="1">
      <c r="A4" s="38">
        <v>1</v>
      </c>
      <c r="B4" s="39">
        <v>2</v>
      </c>
      <c r="C4" s="40">
        <v>3</v>
      </c>
      <c r="D4" s="40">
        <v>4</v>
      </c>
      <c r="E4" s="40" t="s">
        <v>9</v>
      </c>
      <c r="F4" s="41">
        <v>6</v>
      </c>
      <c r="G4" s="41">
        <v>7</v>
      </c>
      <c r="H4" s="41">
        <v>7</v>
      </c>
      <c r="I4" s="41">
        <v>8</v>
      </c>
      <c r="J4" s="41">
        <v>9</v>
      </c>
      <c r="K4" s="41">
        <v>6</v>
      </c>
      <c r="L4" s="42">
        <v>7</v>
      </c>
    </row>
    <row r="5" spans="1:14" ht="18.75">
      <c r="A5" s="4"/>
      <c r="B5" s="61" t="s">
        <v>78</v>
      </c>
      <c r="C5" s="20">
        <f t="shared" ref="C5:K5" si="0">C7+C6</f>
        <v>95454.3</v>
      </c>
      <c r="D5" s="20">
        <f t="shared" si="0"/>
        <v>95454.3</v>
      </c>
      <c r="E5" s="84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>J7+J6</f>
        <v>0</v>
      </c>
      <c r="K5" s="20">
        <f t="shared" si="0"/>
        <v>0</v>
      </c>
      <c r="L5" s="21">
        <f t="shared" ref="L5:L15" si="1">SUM(F5:K5)</f>
        <v>0</v>
      </c>
      <c r="M5" s="8"/>
    </row>
    <row r="6" spans="1:14" ht="57" customHeight="1">
      <c r="A6" s="55" t="s">
        <v>52</v>
      </c>
      <c r="B6" s="51" t="s">
        <v>113</v>
      </c>
      <c r="C6" s="22">
        <v>1928</v>
      </c>
      <c r="D6" s="22">
        <v>1928</v>
      </c>
      <c r="E6" s="84">
        <f>(D6-C6)</f>
        <v>0</v>
      </c>
      <c r="F6" s="22"/>
      <c r="G6" s="22"/>
      <c r="H6" s="22"/>
      <c r="I6" s="22"/>
      <c r="J6" s="22"/>
      <c r="K6" s="22"/>
      <c r="L6" s="21">
        <f t="shared" si="1"/>
        <v>0</v>
      </c>
      <c r="M6" s="8"/>
      <c r="N6" s="9"/>
    </row>
    <row r="7" spans="1:14" ht="93.75">
      <c r="A7" s="53" t="s">
        <v>22</v>
      </c>
      <c r="B7" s="62" t="s">
        <v>68</v>
      </c>
      <c r="C7" s="23">
        <v>93526.3</v>
      </c>
      <c r="D7" s="23">
        <v>93526.3</v>
      </c>
      <c r="E7" s="84">
        <f>(D7-C7)</f>
        <v>0</v>
      </c>
      <c r="F7" s="24"/>
      <c r="G7" s="24"/>
      <c r="H7" s="24"/>
      <c r="I7" s="24"/>
      <c r="J7" s="24"/>
      <c r="K7" s="24"/>
      <c r="L7" s="21">
        <f t="shared" si="1"/>
        <v>0</v>
      </c>
      <c r="M7" s="8"/>
      <c r="N7" s="10"/>
    </row>
    <row r="8" spans="1:14" ht="39" customHeight="1">
      <c r="A8" s="54"/>
      <c r="B8" s="61" t="s">
        <v>88</v>
      </c>
      <c r="C8" s="20">
        <f>SUM(C9:C13)</f>
        <v>505835.7</v>
      </c>
      <c r="D8" s="20">
        <f>SUM(D9:D13)</f>
        <v>505835.7</v>
      </c>
      <c r="E8" s="84">
        <f>SUM(E9:E13)</f>
        <v>0</v>
      </c>
      <c r="F8" s="20">
        <f>SUM(F9:F12)</f>
        <v>0</v>
      </c>
      <c r="G8" s="20">
        <f>SUM(G9:G11)</f>
        <v>0</v>
      </c>
      <c r="H8" s="20">
        <f>SUM(H9:H12)</f>
        <v>0</v>
      </c>
      <c r="I8" s="20">
        <f>SUM(I9:I12)</f>
        <v>0</v>
      </c>
      <c r="J8" s="20">
        <f>SUM(J9:J11)</f>
        <v>0</v>
      </c>
      <c r="K8" s="20">
        <f>SUM(K9:K12)</f>
        <v>0</v>
      </c>
      <c r="L8" s="21">
        <f t="shared" si="1"/>
        <v>0</v>
      </c>
      <c r="M8" s="8"/>
    </row>
    <row r="9" spans="1:14" ht="22.5" customHeight="1">
      <c r="A9" s="53" t="s">
        <v>92</v>
      </c>
      <c r="B9" s="60" t="s">
        <v>26</v>
      </c>
      <c r="C9" s="23">
        <v>131704</v>
      </c>
      <c r="D9" s="23">
        <v>131704</v>
      </c>
      <c r="E9" s="84">
        <f>(D9-C9)</f>
        <v>0</v>
      </c>
      <c r="F9" s="24"/>
      <c r="G9" s="24"/>
      <c r="H9" s="24"/>
      <c r="I9" s="24"/>
      <c r="J9" s="24"/>
      <c r="K9" s="24"/>
      <c r="L9" s="21">
        <f>SUM(F9:K9)</f>
        <v>0</v>
      </c>
      <c r="M9" s="8"/>
    </row>
    <row r="10" spans="1:14" ht="18.75" hidden="1">
      <c r="A10" s="53" t="s">
        <v>27</v>
      </c>
      <c r="B10" s="60" t="s">
        <v>28</v>
      </c>
      <c r="C10" s="23"/>
      <c r="D10" s="23"/>
      <c r="E10" s="84">
        <f>(D10-C10)</f>
        <v>0</v>
      </c>
      <c r="F10" s="24"/>
      <c r="G10" s="24"/>
      <c r="H10" s="24"/>
      <c r="I10" s="24"/>
      <c r="J10" s="24"/>
      <c r="K10" s="24"/>
      <c r="L10" s="21">
        <f t="shared" si="1"/>
        <v>0</v>
      </c>
      <c r="M10" s="8"/>
    </row>
    <row r="11" spans="1:14" ht="37.5">
      <c r="A11" s="53" t="s">
        <v>56</v>
      </c>
      <c r="B11" s="60" t="s">
        <v>29</v>
      </c>
      <c r="C11" s="23">
        <v>18558</v>
      </c>
      <c r="D11" s="23">
        <v>18558</v>
      </c>
      <c r="E11" s="84">
        <f>(D11-C11)</f>
        <v>0</v>
      </c>
      <c r="F11" s="24"/>
      <c r="G11" s="24"/>
      <c r="H11" s="24"/>
      <c r="I11" s="24"/>
      <c r="J11" s="24"/>
      <c r="K11" s="24"/>
      <c r="L11" s="21">
        <f t="shared" si="1"/>
        <v>0</v>
      </c>
      <c r="M11" s="8"/>
    </row>
    <row r="12" spans="1:14" ht="18.75">
      <c r="A12" s="53" t="s">
        <v>35</v>
      </c>
      <c r="B12" s="60" t="s">
        <v>36</v>
      </c>
      <c r="C12" s="23">
        <v>56573.7</v>
      </c>
      <c r="D12" s="23">
        <v>56573.7</v>
      </c>
      <c r="E12" s="84">
        <f>(D12-C12)</f>
        <v>0</v>
      </c>
      <c r="F12" s="24"/>
      <c r="G12" s="24"/>
      <c r="H12" s="24"/>
      <c r="I12" s="24"/>
      <c r="J12" s="24"/>
      <c r="K12" s="24"/>
      <c r="L12" s="21">
        <f t="shared" si="1"/>
        <v>0</v>
      </c>
      <c r="M12" s="8"/>
    </row>
    <row r="13" spans="1:14" ht="18.75">
      <c r="A13" s="53" t="s">
        <v>38</v>
      </c>
      <c r="B13" s="60" t="s">
        <v>1</v>
      </c>
      <c r="C13" s="23">
        <v>299000</v>
      </c>
      <c r="D13" s="23">
        <v>299000</v>
      </c>
      <c r="E13" s="84">
        <f>(D13-C13)</f>
        <v>0</v>
      </c>
      <c r="F13" s="24"/>
      <c r="G13" s="24"/>
      <c r="H13" s="24"/>
      <c r="I13" s="24"/>
      <c r="J13" s="24"/>
      <c r="K13" s="24"/>
      <c r="L13" s="21"/>
      <c r="M13" s="8"/>
    </row>
    <row r="14" spans="1:14" ht="56.25">
      <c r="A14" s="54"/>
      <c r="B14" s="61" t="s">
        <v>91</v>
      </c>
      <c r="C14" s="20">
        <f>C15</f>
        <v>5910</v>
      </c>
      <c r="D14" s="20">
        <f t="shared" ref="D14:K14" si="2">D15</f>
        <v>5910</v>
      </c>
      <c r="E14" s="84">
        <f t="shared" si="2"/>
        <v>0</v>
      </c>
      <c r="F14" s="20">
        <f t="shared" si="2"/>
        <v>0</v>
      </c>
      <c r="G14" s="20">
        <f>G15</f>
        <v>0</v>
      </c>
      <c r="H14" s="20">
        <f t="shared" si="2"/>
        <v>0</v>
      </c>
      <c r="I14" s="20">
        <f t="shared" si="2"/>
        <v>0</v>
      </c>
      <c r="J14" s="20">
        <f>J15</f>
        <v>0</v>
      </c>
      <c r="K14" s="20">
        <f t="shared" si="2"/>
        <v>0</v>
      </c>
      <c r="L14" s="21">
        <f t="shared" si="1"/>
        <v>0</v>
      </c>
      <c r="M14" s="8"/>
      <c r="N14" s="11"/>
    </row>
    <row r="15" spans="1:14" ht="37.5">
      <c r="A15" s="53" t="s">
        <v>24</v>
      </c>
      <c r="B15" s="60" t="s">
        <v>25</v>
      </c>
      <c r="C15" s="23">
        <v>5910</v>
      </c>
      <c r="D15" s="23">
        <v>5910</v>
      </c>
      <c r="E15" s="84">
        <f>(D15-C15)</f>
        <v>0</v>
      </c>
      <c r="F15" s="24"/>
      <c r="G15" s="24"/>
      <c r="H15" s="24"/>
      <c r="I15" s="24"/>
      <c r="J15" s="24"/>
      <c r="K15" s="24"/>
      <c r="L15" s="21">
        <f t="shared" si="1"/>
        <v>0</v>
      </c>
      <c r="M15" s="8"/>
      <c r="N15" s="11"/>
    </row>
    <row r="16" spans="1:14" ht="75">
      <c r="A16" s="54"/>
      <c r="B16" s="61" t="s">
        <v>81</v>
      </c>
      <c r="C16" s="20">
        <f>SUM(C17:C19)</f>
        <v>1242376.2</v>
      </c>
      <c r="D16" s="20">
        <f t="shared" ref="D16:L16" si="3">SUM(D17:D19)</f>
        <v>1242376.2</v>
      </c>
      <c r="E16" s="84">
        <f t="shared" si="3"/>
        <v>0</v>
      </c>
      <c r="F16" s="20">
        <f t="shared" si="3"/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>SUM(J17:J19)</f>
        <v>0</v>
      </c>
      <c r="K16" s="20">
        <f t="shared" si="3"/>
        <v>0</v>
      </c>
      <c r="L16" s="25">
        <f t="shared" si="3"/>
        <v>0</v>
      </c>
      <c r="M16" s="8"/>
    </row>
    <row r="17" spans="1:13" ht="75">
      <c r="A17" s="53" t="s">
        <v>17</v>
      </c>
      <c r="B17" s="60" t="s">
        <v>89</v>
      </c>
      <c r="C17" s="23">
        <v>89020.1</v>
      </c>
      <c r="D17" s="23">
        <v>89020.1</v>
      </c>
      <c r="E17" s="84">
        <f>(D17-C17)</f>
        <v>0</v>
      </c>
      <c r="F17" s="24"/>
      <c r="G17" s="24"/>
      <c r="H17" s="24"/>
      <c r="I17" s="24"/>
      <c r="J17" s="24"/>
      <c r="K17" s="24"/>
      <c r="L17" s="21">
        <f>SUM(F17:K17)</f>
        <v>0</v>
      </c>
      <c r="M17" s="8"/>
    </row>
    <row r="18" spans="1:13" ht="20.25" customHeight="1">
      <c r="A18" s="53" t="s">
        <v>92</v>
      </c>
      <c r="B18" s="60" t="s">
        <v>54</v>
      </c>
      <c r="C18" s="23">
        <v>738356.1</v>
      </c>
      <c r="D18" s="23">
        <v>738356.1</v>
      </c>
      <c r="E18" s="84">
        <f>(D18-C18)</f>
        <v>0</v>
      </c>
      <c r="F18" s="24"/>
      <c r="G18" s="24"/>
      <c r="H18" s="24"/>
      <c r="I18" s="24"/>
      <c r="J18" s="24"/>
      <c r="K18" s="24"/>
      <c r="L18" s="21">
        <f>SUM(F18:K18)</f>
        <v>0</v>
      </c>
      <c r="M18" s="8"/>
    </row>
    <row r="19" spans="1:13" ht="37.5">
      <c r="A19" s="53" t="s">
        <v>93</v>
      </c>
      <c r="B19" s="60" t="s">
        <v>106</v>
      </c>
      <c r="C19" s="23">
        <v>415000</v>
      </c>
      <c r="D19" s="23">
        <v>415000</v>
      </c>
      <c r="E19" s="84">
        <f>(D19-C19)</f>
        <v>0</v>
      </c>
      <c r="F19" s="24"/>
      <c r="G19" s="24"/>
      <c r="H19" s="24"/>
      <c r="I19" s="24"/>
      <c r="J19" s="24"/>
      <c r="K19" s="24"/>
      <c r="L19" s="21">
        <f>SUM(F19:K19)</f>
        <v>0</v>
      </c>
      <c r="M19" s="8"/>
    </row>
    <row r="20" spans="1:13" ht="75">
      <c r="A20" s="54"/>
      <c r="B20" s="61" t="s">
        <v>84</v>
      </c>
      <c r="C20" s="20">
        <f t="shared" ref="C20:L20" si="4">SUM(C21:C25)</f>
        <v>245268.7</v>
      </c>
      <c r="D20" s="20">
        <f t="shared" si="4"/>
        <v>245268.7</v>
      </c>
      <c r="E20" s="84">
        <f t="shared" si="4"/>
        <v>0</v>
      </c>
      <c r="F20" s="20">
        <f t="shared" si="4"/>
        <v>0</v>
      </c>
      <c r="G20" s="20">
        <f t="shared" si="4"/>
        <v>0</v>
      </c>
      <c r="H20" s="20">
        <f t="shared" si="4"/>
        <v>0</v>
      </c>
      <c r="I20" s="20">
        <f t="shared" si="4"/>
        <v>0</v>
      </c>
      <c r="J20" s="20">
        <f>SUM(J21:J25)</f>
        <v>0</v>
      </c>
      <c r="K20" s="20">
        <f t="shared" si="4"/>
        <v>0</v>
      </c>
      <c r="L20" s="25">
        <f t="shared" si="4"/>
        <v>0</v>
      </c>
      <c r="M20" s="8"/>
    </row>
    <row r="21" spans="1:13" ht="18.75">
      <c r="A21" s="53" t="s">
        <v>42</v>
      </c>
      <c r="B21" s="60" t="s">
        <v>64</v>
      </c>
      <c r="C21" s="23">
        <v>149428.9</v>
      </c>
      <c r="D21" s="23">
        <v>149428.9</v>
      </c>
      <c r="E21" s="84">
        <f>(D21-C21)</f>
        <v>0</v>
      </c>
      <c r="F21" s="24"/>
      <c r="G21" s="24"/>
      <c r="H21" s="24"/>
      <c r="I21" s="24"/>
      <c r="J21" s="24"/>
      <c r="K21" s="24"/>
      <c r="L21" s="21">
        <f t="shared" ref="L21:L40" si="5">SUM(F21:K21)</f>
        <v>0</v>
      </c>
      <c r="M21" s="8"/>
    </row>
    <row r="22" spans="1:13" ht="18.75">
      <c r="A22" s="53" t="s">
        <v>44</v>
      </c>
      <c r="B22" s="60" t="s">
        <v>65</v>
      </c>
      <c r="C22" s="23">
        <v>35756.6</v>
      </c>
      <c r="D22" s="23">
        <v>35756.6</v>
      </c>
      <c r="E22" s="84">
        <f>(D22-C22)</f>
        <v>0</v>
      </c>
      <c r="F22" s="24"/>
      <c r="G22" s="24"/>
      <c r="H22" s="24"/>
      <c r="I22" s="24"/>
      <c r="J22" s="24"/>
      <c r="K22" s="24"/>
      <c r="L22" s="21">
        <f t="shared" si="5"/>
        <v>0</v>
      </c>
      <c r="M22" s="8"/>
    </row>
    <row r="23" spans="1:13" ht="37.5" hidden="1">
      <c r="A23" s="53" t="s">
        <v>73</v>
      </c>
      <c r="B23" s="60" t="s">
        <v>74</v>
      </c>
      <c r="C23" s="23"/>
      <c r="D23" s="23"/>
      <c r="E23" s="84">
        <f>(D23-C23)</f>
        <v>0</v>
      </c>
      <c r="F23" s="24"/>
      <c r="G23" s="24"/>
      <c r="H23" s="24"/>
      <c r="I23" s="24"/>
      <c r="J23" s="24"/>
      <c r="K23" s="24"/>
      <c r="L23" s="21">
        <f t="shared" si="5"/>
        <v>0</v>
      </c>
      <c r="M23" s="8"/>
    </row>
    <row r="24" spans="1:13" ht="18.75">
      <c r="A24" s="53" t="s">
        <v>30</v>
      </c>
      <c r="B24" s="60" t="s">
        <v>66</v>
      </c>
      <c r="C24" s="23">
        <v>38418.1</v>
      </c>
      <c r="D24" s="23">
        <v>38418.1</v>
      </c>
      <c r="E24" s="84">
        <f>(D24-C24)</f>
        <v>0</v>
      </c>
      <c r="F24" s="24"/>
      <c r="G24" s="24"/>
      <c r="H24" s="24"/>
      <c r="I24" s="24"/>
      <c r="J24" s="24"/>
      <c r="K24" s="24"/>
      <c r="L24" s="21">
        <f t="shared" si="5"/>
        <v>0</v>
      </c>
      <c r="M24" s="8"/>
    </row>
    <row r="25" spans="1:13" ht="37.5">
      <c r="A25" s="53" t="s">
        <v>94</v>
      </c>
      <c r="B25" s="60" t="s">
        <v>107</v>
      </c>
      <c r="C25" s="23">
        <v>21665.1</v>
      </c>
      <c r="D25" s="23">
        <v>21665.1</v>
      </c>
      <c r="E25" s="84">
        <f>(D25-C25)</f>
        <v>0</v>
      </c>
      <c r="F25" s="24"/>
      <c r="G25" s="24"/>
      <c r="H25" s="24"/>
      <c r="I25" s="24"/>
      <c r="J25" s="24"/>
      <c r="K25" s="24"/>
      <c r="L25" s="21">
        <f t="shared" si="5"/>
        <v>0</v>
      </c>
      <c r="M25" s="8"/>
    </row>
    <row r="26" spans="1:13" ht="75">
      <c r="A26" s="54"/>
      <c r="B26" s="61" t="s">
        <v>85</v>
      </c>
      <c r="C26" s="20">
        <f>SUM(C27:C30)</f>
        <v>579701.6</v>
      </c>
      <c r="D26" s="20">
        <f t="shared" ref="D26:K26" si="6">SUM(D27:D30)</f>
        <v>579701.6</v>
      </c>
      <c r="E26" s="84">
        <f t="shared" si="6"/>
        <v>0</v>
      </c>
      <c r="F26" s="20">
        <f t="shared" si="6"/>
        <v>0</v>
      </c>
      <c r="G26" s="20">
        <f t="shared" si="6"/>
        <v>0</v>
      </c>
      <c r="H26" s="20">
        <f t="shared" si="6"/>
        <v>0</v>
      </c>
      <c r="I26" s="20">
        <f t="shared" si="6"/>
        <v>0</v>
      </c>
      <c r="J26" s="20">
        <f>SUM(J27:J30)</f>
        <v>0</v>
      </c>
      <c r="K26" s="20">
        <f t="shared" si="6"/>
        <v>0</v>
      </c>
      <c r="L26" s="25">
        <f t="shared" si="5"/>
        <v>0</v>
      </c>
      <c r="M26" s="8"/>
    </row>
    <row r="27" spans="1:13" ht="18.75">
      <c r="A27" s="53" t="s">
        <v>39</v>
      </c>
      <c r="B27" s="60" t="s">
        <v>2</v>
      </c>
      <c r="C27" s="23">
        <v>341406.2</v>
      </c>
      <c r="D27" s="23">
        <v>341406.2</v>
      </c>
      <c r="E27" s="84">
        <f>(D27-C27)</f>
        <v>0</v>
      </c>
      <c r="F27" s="24"/>
      <c r="G27" s="24"/>
      <c r="H27" s="24"/>
      <c r="I27" s="24"/>
      <c r="J27" s="24"/>
      <c r="K27" s="24"/>
      <c r="L27" s="21">
        <f t="shared" si="5"/>
        <v>0</v>
      </c>
      <c r="M27" s="8"/>
    </row>
    <row r="28" spans="1:13" ht="21.75" hidden="1" customHeight="1">
      <c r="A28" s="53" t="s">
        <v>32</v>
      </c>
      <c r="B28" s="60" t="s">
        <v>33</v>
      </c>
      <c r="C28" s="23"/>
      <c r="D28" s="23"/>
      <c r="E28" s="84">
        <f>(D28-C28)</f>
        <v>0</v>
      </c>
      <c r="F28" s="24"/>
      <c r="G28" s="24"/>
      <c r="H28" s="24"/>
      <c r="I28" s="24"/>
      <c r="J28" s="24"/>
      <c r="K28" s="24"/>
      <c r="L28" s="21">
        <f t="shared" si="5"/>
        <v>0</v>
      </c>
      <c r="M28" s="8"/>
    </row>
    <row r="29" spans="1:13" ht="18.75">
      <c r="A29" s="53" t="s">
        <v>40</v>
      </c>
      <c r="B29" s="60" t="s">
        <v>41</v>
      </c>
      <c r="C29" s="23">
        <v>206147.4</v>
      </c>
      <c r="D29" s="23">
        <v>206147.4</v>
      </c>
      <c r="E29" s="84">
        <f>(D29-C29)</f>
        <v>0</v>
      </c>
      <c r="F29" s="24"/>
      <c r="G29" s="24"/>
      <c r="H29" s="24"/>
      <c r="I29" s="24"/>
      <c r="J29" s="24"/>
      <c r="K29" s="24"/>
      <c r="L29" s="21">
        <f t="shared" si="5"/>
        <v>0</v>
      </c>
      <c r="M29" s="8"/>
    </row>
    <row r="30" spans="1:13" ht="37.5">
      <c r="A30" s="53" t="s">
        <v>95</v>
      </c>
      <c r="B30" s="60" t="s">
        <v>108</v>
      </c>
      <c r="C30" s="23">
        <v>32148</v>
      </c>
      <c r="D30" s="23">
        <v>32148</v>
      </c>
      <c r="E30" s="84">
        <f>(D30-C30)</f>
        <v>0</v>
      </c>
      <c r="F30" s="24"/>
      <c r="G30" s="24"/>
      <c r="H30" s="24"/>
      <c r="I30" s="24"/>
      <c r="J30" s="24"/>
      <c r="K30" s="24"/>
      <c r="L30" s="21">
        <f t="shared" si="5"/>
        <v>0</v>
      </c>
      <c r="M30" s="8"/>
    </row>
    <row r="31" spans="1:13" ht="93.75">
      <c r="A31" s="54"/>
      <c r="B31" s="61" t="s">
        <v>114</v>
      </c>
      <c r="C31" s="20">
        <f>SUM(C32:C36)</f>
        <v>406661.9</v>
      </c>
      <c r="D31" s="20">
        <f>SUM(D32:D36)</f>
        <v>406661.9</v>
      </c>
      <c r="E31" s="84">
        <f>SUM(E32:E36)</f>
        <v>0</v>
      </c>
      <c r="F31" s="20">
        <f t="shared" ref="F31:I31" si="7">SUM(F33:F36)</f>
        <v>0</v>
      </c>
      <c r="G31" s="20">
        <f t="shared" si="7"/>
        <v>0</v>
      </c>
      <c r="H31" s="20">
        <f t="shared" si="7"/>
        <v>0</v>
      </c>
      <c r="I31" s="20">
        <f t="shared" si="7"/>
        <v>0</v>
      </c>
      <c r="J31" s="20">
        <f>SUM(J33:J36)</f>
        <v>0</v>
      </c>
      <c r="K31" s="20">
        <f>SUM(K32:K36)</f>
        <v>0</v>
      </c>
      <c r="L31" s="25">
        <f>SUM(L32:L36)</f>
        <v>0</v>
      </c>
      <c r="M31" s="8"/>
    </row>
    <row r="32" spans="1:13" ht="18.75">
      <c r="A32" s="53" t="s">
        <v>92</v>
      </c>
      <c r="B32" s="60" t="s">
        <v>127</v>
      </c>
      <c r="C32" s="23">
        <v>4377.6000000000004</v>
      </c>
      <c r="D32" s="23">
        <v>4377.6000000000004</v>
      </c>
      <c r="E32" s="84">
        <f t="shared" ref="E32:E41" si="8">(D32-C32)</f>
        <v>0</v>
      </c>
      <c r="F32" s="20"/>
      <c r="G32" s="20"/>
      <c r="H32" s="20"/>
      <c r="I32" s="20"/>
      <c r="J32" s="20"/>
      <c r="K32" s="23"/>
      <c r="L32" s="21">
        <f t="shared" si="5"/>
        <v>0</v>
      </c>
      <c r="M32" s="8"/>
    </row>
    <row r="33" spans="1:13" s="50" customFormat="1" ht="18.75">
      <c r="A33" s="55" t="s">
        <v>96</v>
      </c>
      <c r="B33" s="70" t="s">
        <v>97</v>
      </c>
      <c r="C33" s="49">
        <v>3444.6</v>
      </c>
      <c r="D33" s="49">
        <v>3444.6</v>
      </c>
      <c r="E33" s="84">
        <f t="shared" si="8"/>
        <v>0</v>
      </c>
      <c r="F33" s="49"/>
      <c r="G33" s="49"/>
      <c r="H33" s="49"/>
      <c r="I33" s="49"/>
      <c r="J33" s="49"/>
      <c r="K33" s="49"/>
      <c r="L33" s="21">
        <f t="shared" si="5"/>
        <v>0</v>
      </c>
      <c r="M33" s="47"/>
    </row>
    <row r="34" spans="1:13" ht="18.75">
      <c r="A34" s="53" t="s">
        <v>6</v>
      </c>
      <c r="B34" s="60" t="s">
        <v>45</v>
      </c>
      <c r="C34" s="23">
        <v>50141.2</v>
      </c>
      <c r="D34" s="23">
        <v>50141.2</v>
      </c>
      <c r="E34" s="84">
        <f t="shared" si="8"/>
        <v>0</v>
      </c>
      <c r="F34" s="24"/>
      <c r="G34" s="24"/>
      <c r="H34" s="24"/>
      <c r="I34" s="24"/>
      <c r="J34" s="24"/>
      <c r="K34" s="24"/>
      <c r="L34" s="21">
        <f t="shared" si="5"/>
        <v>0</v>
      </c>
      <c r="M34" s="8"/>
    </row>
    <row r="35" spans="1:13" ht="18.75">
      <c r="A35" s="53" t="s">
        <v>46</v>
      </c>
      <c r="B35" s="60" t="s">
        <v>47</v>
      </c>
      <c r="C35" s="23">
        <v>308966.90000000002</v>
      </c>
      <c r="D35" s="23">
        <v>308966.90000000002</v>
      </c>
      <c r="E35" s="84">
        <f t="shared" si="8"/>
        <v>0</v>
      </c>
      <c r="F35" s="24"/>
      <c r="G35" s="24"/>
      <c r="H35" s="24"/>
      <c r="I35" s="24"/>
      <c r="J35" s="24"/>
      <c r="K35" s="24"/>
      <c r="L35" s="21">
        <f t="shared" si="5"/>
        <v>0</v>
      </c>
      <c r="M35" s="8"/>
    </row>
    <row r="36" spans="1:13" ht="37.5">
      <c r="A36" s="53" t="s">
        <v>48</v>
      </c>
      <c r="B36" s="60" t="s">
        <v>49</v>
      </c>
      <c r="C36" s="23">
        <v>39731.599999999999</v>
      </c>
      <c r="D36" s="23">
        <v>39731.599999999999</v>
      </c>
      <c r="E36" s="84">
        <f t="shared" si="8"/>
        <v>0</v>
      </c>
      <c r="F36" s="24"/>
      <c r="G36" s="24"/>
      <c r="H36" s="24"/>
      <c r="I36" s="24"/>
      <c r="J36" s="24"/>
      <c r="K36" s="24"/>
      <c r="L36" s="21">
        <f t="shared" si="5"/>
        <v>0</v>
      </c>
      <c r="M36" s="8"/>
    </row>
    <row r="37" spans="1:13" ht="93.75">
      <c r="A37" s="54"/>
      <c r="B37" s="61" t="s">
        <v>82</v>
      </c>
      <c r="C37" s="20">
        <f>SUM(C38:C41)</f>
        <v>453569</v>
      </c>
      <c r="D37" s="20">
        <f t="shared" ref="D37:K37" si="9">SUM(D38:D41)</f>
        <v>453569</v>
      </c>
      <c r="E37" s="89">
        <f t="shared" si="8"/>
        <v>0</v>
      </c>
      <c r="F37" s="20">
        <f t="shared" si="9"/>
        <v>0</v>
      </c>
      <c r="G37" s="20">
        <f>SUM(G38:G41)</f>
        <v>0</v>
      </c>
      <c r="H37" s="20">
        <f t="shared" si="9"/>
        <v>0</v>
      </c>
      <c r="I37" s="20">
        <f t="shared" si="9"/>
        <v>0</v>
      </c>
      <c r="J37" s="20">
        <f>SUM(J38:J41)</f>
        <v>0</v>
      </c>
      <c r="K37" s="20">
        <f t="shared" si="9"/>
        <v>0</v>
      </c>
      <c r="L37" s="25">
        <f t="shared" si="5"/>
        <v>0</v>
      </c>
      <c r="M37" s="8"/>
    </row>
    <row r="38" spans="1:13" ht="18.75">
      <c r="A38" s="53" t="s">
        <v>35</v>
      </c>
      <c r="B38" s="60" t="s">
        <v>36</v>
      </c>
      <c r="C38" s="23">
        <v>151257.79999999999</v>
      </c>
      <c r="D38" s="23">
        <v>151257.79999999999</v>
      </c>
      <c r="E38" s="89">
        <f t="shared" si="8"/>
        <v>0</v>
      </c>
      <c r="F38" s="24"/>
      <c r="G38" s="24"/>
      <c r="H38" s="24"/>
      <c r="I38" s="24"/>
      <c r="J38" s="24"/>
      <c r="K38" s="24"/>
      <c r="L38" s="21">
        <f t="shared" si="5"/>
        <v>0</v>
      </c>
      <c r="M38" s="8"/>
    </row>
    <row r="39" spans="1:13" ht="18.75">
      <c r="A39" s="53" t="s">
        <v>34</v>
      </c>
      <c r="B39" s="60" t="s">
        <v>19</v>
      </c>
      <c r="C39" s="23">
        <v>212731.7</v>
      </c>
      <c r="D39" s="23">
        <v>212731.7</v>
      </c>
      <c r="E39" s="84">
        <f t="shared" si="8"/>
        <v>0</v>
      </c>
      <c r="F39" s="24"/>
      <c r="G39" s="24"/>
      <c r="H39" s="24"/>
      <c r="I39" s="24"/>
      <c r="J39" s="24"/>
      <c r="K39" s="24"/>
      <c r="L39" s="21">
        <f t="shared" si="5"/>
        <v>0</v>
      </c>
      <c r="M39" s="8"/>
    </row>
    <row r="40" spans="1:13" ht="18.75">
      <c r="A40" s="53" t="s">
        <v>59</v>
      </c>
      <c r="B40" s="60" t="s">
        <v>60</v>
      </c>
      <c r="C40" s="23">
        <v>53073.7</v>
      </c>
      <c r="D40" s="23">
        <v>53073.7</v>
      </c>
      <c r="E40" s="84">
        <f t="shared" si="8"/>
        <v>0</v>
      </c>
      <c r="F40" s="24"/>
      <c r="G40" s="24"/>
      <c r="H40" s="24"/>
      <c r="I40" s="24"/>
      <c r="J40" s="24"/>
      <c r="K40" s="24"/>
      <c r="L40" s="21">
        <f t="shared" si="5"/>
        <v>0</v>
      </c>
      <c r="M40" s="8"/>
    </row>
    <row r="41" spans="1:13" ht="37.5">
      <c r="A41" s="53" t="s">
        <v>62</v>
      </c>
      <c r="B41" s="60" t="s">
        <v>31</v>
      </c>
      <c r="C41" s="23">
        <v>36505.800000000003</v>
      </c>
      <c r="D41" s="23">
        <v>36505.800000000003</v>
      </c>
      <c r="E41" s="84">
        <f t="shared" si="8"/>
        <v>0</v>
      </c>
      <c r="F41" s="24"/>
      <c r="G41" s="24"/>
      <c r="H41" s="24"/>
      <c r="I41" s="24"/>
      <c r="J41" s="24"/>
      <c r="K41" s="24"/>
      <c r="L41" s="21">
        <f t="shared" ref="L41:L50" si="10">SUM(F41:K41)</f>
        <v>0</v>
      </c>
      <c r="M41" s="8"/>
    </row>
    <row r="42" spans="1:13" ht="93.75" hidden="1" collapsed="1">
      <c r="A42" s="54"/>
      <c r="B42" s="61" t="s">
        <v>79</v>
      </c>
      <c r="C42" s="20">
        <f t="shared" ref="C42:K42" si="11">SUM(C43:C45)</f>
        <v>0</v>
      </c>
      <c r="D42" s="20">
        <f t="shared" si="11"/>
        <v>0</v>
      </c>
      <c r="E42" s="84">
        <f t="shared" si="11"/>
        <v>0</v>
      </c>
      <c r="F42" s="20">
        <f t="shared" si="11"/>
        <v>0</v>
      </c>
      <c r="G42" s="20">
        <f t="shared" si="11"/>
        <v>0</v>
      </c>
      <c r="H42" s="20">
        <f t="shared" si="11"/>
        <v>0</v>
      </c>
      <c r="I42" s="20">
        <f t="shared" si="11"/>
        <v>0</v>
      </c>
      <c r="J42" s="20">
        <f>SUM(J43:J45)</f>
        <v>0</v>
      </c>
      <c r="K42" s="20">
        <f t="shared" si="11"/>
        <v>0</v>
      </c>
      <c r="L42" s="25">
        <f t="shared" si="10"/>
        <v>0</v>
      </c>
      <c r="M42" s="8"/>
    </row>
    <row r="43" spans="1:13" ht="19.5" hidden="1" customHeight="1">
      <c r="A43" s="53" t="s">
        <v>92</v>
      </c>
      <c r="B43" s="60" t="s">
        <v>26</v>
      </c>
      <c r="C43" s="23"/>
      <c r="D43" s="23"/>
      <c r="E43" s="84">
        <f>(D43-C43)</f>
        <v>0</v>
      </c>
      <c r="F43" s="24"/>
      <c r="G43" s="24"/>
      <c r="H43" s="24"/>
      <c r="I43" s="24"/>
      <c r="J43" s="24"/>
      <c r="K43" s="24"/>
      <c r="L43" s="21">
        <f t="shared" si="10"/>
        <v>0</v>
      </c>
      <c r="M43" s="8"/>
    </row>
    <row r="44" spans="1:13" ht="36.75" hidden="1" customHeight="1">
      <c r="A44" s="53" t="s">
        <v>56</v>
      </c>
      <c r="B44" s="60" t="s">
        <v>29</v>
      </c>
      <c r="C44" s="23"/>
      <c r="D44" s="23"/>
      <c r="E44" s="84">
        <f>(D44-C44)</f>
        <v>0</v>
      </c>
      <c r="F44" s="24"/>
      <c r="G44" s="24"/>
      <c r="H44" s="24"/>
      <c r="I44" s="24"/>
      <c r="J44" s="24"/>
      <c r="K44" s="24"/>
      <c r="L44" s="21">
        <f t="shared" si="10"/>
        <v>0</v>
      </c>
      <c r="M44" s="8"/>
    </row>
    <row r="45" spans="1:13" ht="18.75" hidden="1">
      <c r="A45" s="53" t="s">
        <v>40</v>
      </c>
      <c r="B45" s="60" t="s">
        <v>41</v>
      </c>
      <c r="C45" s="23"/>
      <c r="D45" s="23"/>
      <c r="E45" s="84">
        <f>(D45-C45)</f>
        <v>0</v>
      </c>
      <c r="F45" s="24"/>
      <c r="G45" s="24"/>
      <c r="H45" s="24"/>
      <c r="I45" s="24"/>
      <c r="J45" s="24"/>
      <c r="K45" s="24"/>
      <c r="L45" s="21">
        <f t="shared" si="10"/>
        <v>0</v>
      </c>
      <c r="M45" s="8"/>
    </row>
    <row r="46" spans="1:13" ht="93.75">
      <c r="A46" s="54"/>
      <c r="B46" s="61" t="s">
        <v>86</v>
      </c>
      <c r="C46" s="20">
        <f>SUM(C47:C54)</f>
        <v>248742.3</v>
      </c>
      <c r="D46" s="20">
        <f t="shared" ref="D46:L46" si="12">SUM(D47:D54)</f>
        <v>248742.3</v>
      </c>
      <c r="E46" s="84">
        <f t="shared" si="12"/>
        <v>0</v>
      </c>
      <c r="F46" s="20">
        <f t="shared" si="12"/>
        <v>0</v>
      </c>
      <c r="G46" s="20">
        <f t="shared" si="12"/>
        <v>0</v>
      </c>
      <c r="H46" s="20">
        <f t="shared" si="12"/>
        <v>0</v>
      </c>
      <c r="I46" s="20">
        <f t="shared" si="12"/>
        <v>0</v>
      </c>
      <c r="J46" s="20">
        <f t="shared" si="12"/>
        <v>0</v>
      </c>
      <c r="K46" s="20">
        <f t="shared" si="12"/>
        <v>0</v>
      </c>
      <c r="L46" s="25">
        <f t="shared" si="12"/>
        <v>0</v>
      </c>
      <c r="M46" s="8"/>
    </row>
    <row r="47" spans="1:13" s="50" customFormat="1" ht="19.5" hidden="1" customHeight="1">
      <c r="A47" s="55" t="s">
        <v>92</v>
      </c>
      <c r="B47" s="70" t="s">
        <v>26</v>
      </c>
      <c r="C47" s="49"/>
      <c r="D47" s="49"/>
      <c r="E47" s="84">
        <f t="shared" ref="E47:E54" si="13">(D47-C47)</f>
        <v>0</v>
      </c>
      <c r="F47" s="49"/>
      <c r="G47" s="49"/>
      <c r="H47" s="49"/>
      <c r="I47" s="49"/>
      <c r="J47" s="49"/>
      <c r="K47" s="49"/>
      <c r="L47" s="21">
        <f>SUM(F47:K47)</f>
        <v>0</v>
      </c>
      <c r="M47" s="47"/>
    </row>
    <row r="48" spans="1:13" ht="18.75">
      <c r="A48" s="53" t="s">
        <v>39</v>
      </c>
      <c r="B48" s="60" t="s">
        <v>2</v>
      </c>
      <c r="C48" s="23">
        <v>162917.9</v>
      </c>
      <c r="D48" s="23">
        <v>162917.9</v>
      </c>
      <c r="E48" s="84">
        <f t="shared" si="13"/>
        <v>0</v>
      </c>
      <c r="F48" s="24"/>
      <c r="G48" s="24"/>
      <c r="H48" s="24"/>
      <c r="I48" s="24"/>
      <c r="J48" s="24"/>
      <c r="K48" s="24"/>
      <c r="L48" s="21">
        <f>SUM(F48:K48)</f>
        <v>0</v>
      </c>
      <c r="M48" s="8"/>
    </row>
    <row r="49" spans="1:14" ht="37.5">
      <c r="A49" s="53" t="s">
        <v>5</v>
      </c>
      <c r="B49" s="60" t="s">
        <v>43</v>
      </c>
      <c r="C49" s="23">
        <v>18676</v>
      </c>
      <c r="D49" s="23">
        <v>18676</v>
      </c>
      <c r="E49" s="84">
        <f t="shared" si="13"/>
        <v>0</v>
      </c>
      <c r="F49" s="24"/>
      <c r="G49" s="24"/>
      <c r="H49" s="24"/>
      <c r="I49" s="24"/>
      <c r="J49" s="24"/>
      <c r="K49" s="24"/>
      <c r="L49" s="21">
        <f t="shared" si="10"/>
        <v>0</v>
      </c>
      <c r="M49" s="8"/>
    </row>
    <row r="50" spans="1:14" ht="18" hidden="1" customHeight="1">
      <c r="A50" s="53" t="s">
        <v>32</v>
      </c>
      <c r="B50" s="60" t="s">
        <v>33</v>
      </c>
      <c r="C50" s="23"/>
      <c r="D50" s="23"/>
      <c r="E50" s="84">
        <f t="shared" si="13"/>
        <v>0</v>
      </c>
      <c r="F50" s="24"/>
      <c r="G50" s="24"/>
      <c r="H50" s="24"/>
      <c r="I50" s="24"/>
      <c r="J50" s="24"/>
      <c r="K50" s="24"/>
      <c r="L50" s="21">
        <f t="shared" si="10"/>
        <v>0</v>
      </c>
      <c r="M50" s="8"/>
    </row>
    <row r="51" spans="1:14" ht="18.75">
      <c r="A51" s="53" t="s">
        <v>98</v>
      </c>
      <c r="B51" s="60" t="s">
        <v>99</v>
      </c>
      <c r="C51" s="23">
        <v>580.79999999999995</v>
      </c>
      <c r="D51" s="23">
        <v>580.79999999999995</v>
      </c>
      <c r="E51" s="84">
        <f t="shared" si="13"/>
        <v>0</v>
      </c>
      <c r="F51" s="24"/>
      <c r="G51" s="24"/>
      <c r="H51" s="24"/>
      <c r="I51" s="24"/>
      <c r="J51" s="24"/>
      <c r="K51" s="24"/>
      <c r="L51" s="21">
        <f t="shared" ref="L51:L57" si="14">SUM(F51:K51)</f>
        <v>0</v>
      </c>
      <c r="M51" s="8"/>
    </row>
    <row r="52" spans="1:14" ht="18.75">
      <c r="A52" s="53" t="s">
        <v>100</v>
      </c>
      <c r="B52" s="60" t="s">
        <v>101</v>
      </c>
      <c r="C52" s="23">
        <v>56868.6</v>
      </c>
      <c r="D52" s="23">
        <v>56868.6</v>
      </c>
      <c r="E52" s="84">
        <f t="shared" si="13"/>
        <v>0</v>
      </c>
      <c r="F52" s="24"/>
      <c r="G52" s="24"/>
      <c r="H52" s="24"/>
      <c r="I52" s="24"/>
      <c r="J52" s="24"/>
      <c r="K52" s="24"/>
      <c r="L52" s="21">
        <f t="shared" si="14"/>
        <v>0</v>
      </c>
      <c r="M52" s="8"/>
    </row>
    <row r="53" spans="1:14" ht="18.75" hidden="1">
      <c r="A53" s="53" t="s">
        <v>102</v>
      </c>
      <c r="B53" s="60" t="s">
        <v>103</v>
      </c>
      <c r="C53" s="23"/>
      <c r="D53" s="23"/>
      <c r="E53" s="84">
        <f t="shared" si="13"/>
        <v>0</v>
      </c>
      <c r="F53" s="24"/>
      <c r="G53" s="24"/>
      <c r="H53" s="24"/>
      <c r="I53" s="24"/>
      <c r="J53" s="24"/>
      <c r="K53" s="24"/>
      <c r="L53" s="21">
        <f t="shared" si="14"/>
        <v>0</v>
      </c>
      <c r="M53" s="8"/>
    </row>
    <row r="54" spans="1:14" ht="37.5">
      <c r="A54" s="53" t="s">
        <v>104</v>
      </c>
      <c r="B54" s="60" t="s">
        <v>105</v>
      </c>
      <c r="C54" s="23">
        <v>9699</v>
      </c>
      <c r="D54" s="23">
        <v>9699</v>
      </c>
      <c r="E54" s="84">
        <f t="shared" si="13"/>
        <v>0</v>
      </c>
      <c r="F54" s="24"/>
      <c r="G54" s="24"/>
      <c r="H54" s="24"/>
      <c r="I54" s="24"/>
      <c r="J54" s="24"/>
      <c r="K54" s="24"/>
      <c r="L54" s="21">
        <f t="shared" si="14"/>
        <v>0</v>
      </c>
      <c r="M54" s="8"/>
    </row>
    <row r="55" spans="1:14" ht="95.25" hidden="1" customHeight="1">
      <c r="A55" s="54"/>
      <c r="B55" s="61" t="s">
        <v>109</v>
      </c>
      <c r="C55" s="20">
        <f>SUM(C56:C57)</f>
        <v>0</v>
      </c>
      <c r="D55" s="20">
        <f t="shared" ref="D55:K55" si="15">SUM(D56:D57)</f>
        <v>0</v>
      </c>
      <c r="E55" s="84">
        <f t="shared" si="15"/>
        <v>0</v>
      </c>
      <c r="F55" s="20">
        <f t="shared" si="15"/>
        <v>0</v>
      </c>
      <c r="G55" s="20">
        <f>SUM(G56:G57)</f>
        <v>0</v>
      </c>
      <c r="H55" s="20">
        <f t="shared" si="15"/>
        <v>0</v>
      </c>
      <c r="I55" s="20">
        <f t="shared" si="15"/>
        <v>0</v>
      </c>
      <c r="J55" s="20">
        <f>SUM(J56:J57)</f>
        <v>0</v>
      </c>
      <c r="K55" s="20">
        <f t="shared" si="15"/>
        <v>0</v>
      </c>
      <c r="L55" s="21">
        <f t="shared" si="14"/>
        <v>0</v>
      </c>
      <c r="M55" s="8"/>
    </row>
    <row r="56" spans="1:14" ht="19.5" hidden="1" customHeight="1">
      <c r="A56" s="53" t="s">
        <v>92</v>
      </c>
      <c r="B56" s="60" t="s">
        <v>26</v>
      </c>
      <c r="C56" s="23"/>
      <c r="D56" s="23"/>
      <c r="E56" s="84">
        <f>(D56-C56)</f>
        <v>0</v>
      </c>
      <c r="F56" s="24"/>
      <c r="G56" s="24"/>
      <c r="H56" s="24"/>
      <c r="I56" s="24"/>
      <c r="J56" s="24"/>
      <c r="K56" s="24"/>
      <c r="L56" s="21">
        <f t="shared" si="14"/>
        <v>0</v>
      </c>
      <c r="M56" s="8"/>
    </row>
    <row r="57" spans="1:14" ht="37.5" hidden="1">
      <c r="A57" s="53" t="s">
        <v>56</v>
      </c>
      <c r="B57" s="60" t="s">
        <v>29</v>
      </c>
      <c r="C57" s="23"/>
      <c r="D57" s="23"/>
      <c r="E57" s="84">
        <f>(D57-C57)</f>
        <v>0</v>
      </c>
      <c r="F57" s="24"/>
      <c r="G57" s="24"/>
      <c r="H57" s="24"/>
      <c r="I57" s="24"/>
      <c r="J57" s="24"/>
      <c r="K57" s="24"/>
      <c r="L57" s="21">
        <f t="shared" si="14"/>
        <v>0</v>
      </c>
      <c r="M57" s="8"/>
    </row>
    <row r="58" spans="1:14" ht="56.25">
      <c r="A58" s="54"/>
      <c r="B58" s="61" t="s">
        <v>70</v>
      </c>
      <c r="C58" s="20">
        <f>SUM(C59:C63)</f>
        <v>175960.7</v>
      </c>
      <c r="D58" s="20">
        <f>SUM(D59:D63)</f>
        <v>169781.30000000002</v>
      </c>
      <c r="E58" s="84">
        <f>SUM(E59:E63)</f>
        <v>-6179.4</v>
      </c>
      <c r="F58" s="84">
        <f>SUM(F59:F63)</f>
        <v>0</v>
      </c>
      <c r="G58" s="84">
        <f>SUM(G59:G62)</f>
        <v>0</v>
      </c>
      <c r="H58" s="84">
        <f>SUM(H59:H63)</f>
        <v>0</v>
      </c>
      <c r="I58" s="84">
        <f>SUM(I59:I63)</f>
        <v>0</v>
      </c>
      <c r="J58" s="84">
        <f>SUM(J59:J62)</f>
        <v>0</v>
      </c>
      <c r="K58" s="84">
        <f>SUM(K59:K63)</f>
        <v>-6179.4</v>
      </c>
      <c r="L58" s="88">
        <f>SUM(L59:L63)</f>
        <v>-6179.4</v>
      </c>
      <c r="M58" s="8"/>
      <c r="N58" s="11"/>
    </row>
    <row r="59" spans="1:14" ht="94.5" customHeight="1">
      <c r="A59" s="53" t="s">
        <v>23</v>
      </c>
      <c r="B59" s="60" t="s">
        <v>122</v>
      </c>
      <c r="C59" s="23">
        <v>146710.6</v>
      </c>
      <c r="D59" s="23">
        <v>146710.6</v>
      </c>
      <c r="E59" s="84">
        <f>(D59-C59)</f>
        <v>0</v>
      </c>
      <c r="F59" s="24"/>
      <c r="G59" s="24"/>
      <c r="H59" s="24"/>
      <c r="I59" s="24"/>
      <c r="J59" s="24"/>
      <c r="K59" s="24"/>
      <c r="L59" s="21">
        <f t="shared" ref="L59:L69" si="16">SUM(F59:K59)</f>
        <v>0</v>
      </c>
      <c r="M59" s="8"/>
      <c r="N59" s="11"/>
    </row>
    <row r="60" spans="1:14" ht="18.75">
      <c r="A60" s="53" t="s">
        <v>61</v>
      </c>
      <c r="B60" s="60" t="s">
        <v>18</v>
      </c>
      <c r="C60" s="23">
        <v>12000</v>
      </c>
      <c r="D60" s="23">
        <v>5820.6</v>
      </c>
      <c r="E60" s="84">
        <f>(D60-C60)</f>
        <v>-6179.4</v>
      </c>
      <c r="F60" s="85"/>
      <c r="G60" s="85"/>
      <c r="H60" s="85"/>
      <c r="I60" s="86"/>
      <c r="J60" s="85"/>
      <c r="K60" s="85">
        <v>-6179.4</v>
      </c>
      <c r="L60" s="87">
        <f>SUM(F60:K60)</f>
        <v>-6179.4</v>
      </c>
      <c r="M60" s="8"/>
    </row>
    <row r="61" spans="1:14" ht="20.25" customHeight="1">
      <c r="A61" s="53" t="s">
        <v>92</v>
      </c>
      <c r="B61" s="60" t="s">
        <v>26</v>
      </c>
      <c r="C61" s="23">
        <v>16716.099999999999</v>
      </c>
      <c r="D61" s="23">
        <v>16716.099999999999</v>
      </c>
      <c r="E61" s="84">
        <f>(D61-C61)</f>
        <v>0</v>
      </c>
      <c r="F61" s="24"/>
      <c r="G61" s="24"/>
      <c r="H61" s="24"/>
      <c r="I61" s="24"/>
      <c r="J61" s="24"/>
      <c r="K61" s="24"/>
      <c r="L61" s="21">
        <f t="shared" si="16"/>
        <v>0</v>
      </c>
      <c r="M61" s="8"/>
    </row>
    <row r="62" spans="1:14" ht="20.25" customHeight="1">
      <c r="A62" s="53" t="s">
        <v>55</v>
      </c>
      <c r="B62" s="60" t="s">
        <v>51</v>
      </c>
      <c r="C62" s="23">
        <v>482.9</v>
      </c>
      <c r="D62" s="23">
        <v>482.9</v>
      </c>
      <c r="E62" s="84">
        <f>(D62-C62)</f>
        <v>0</v>
      </c>
      <c r="F62" s="24"/>
      <c r="G62" s="24"/>
      <c r="H62" s="24"/>
      <c r="I62" s="24"/>
      <c r="J62" s="24"/>
      <c r="K62" s="24"/>
      <c r="L62" s="21">
        <f t="shared" si="16"/>
        <v>0</v>
      </c>
      <c r="M62" s="8"/>
    </row>
    <row r="63" spans="1:14" ht="39" customHeight="1">
      <c r="A63" s="53" t="s">
        <v>56</v>
      </c>
      <c r="B63" s="60" t="s">
        <v>29</v>
      </c>
      <c r="C63" s="23">
        <v>51.1</v>
      </c>
      <c r="D63" s="23">
        <v>51.1</v>
      </c>
      <c r="E63" s="84">
        <f>(D63-C63)</f>
        <v>0</v>
      </c>
      <c r="F63" s="24"/>
      <c r="G63" s="24"/>
      <c r="H63" s="24"/>
      <c r="I63" s="24"/>
      <c r="J63" s="24"/>
      <c r="K63" s="24"/>
      <c r="L63" s="21">
        <f t="shared" si="16"/>
        <v>0</v>
      </c>
      <c r="M63" s="8"/>
    </row>
    <row r="64" spans="1:14" ht="75">
      <c r="A64" s="54"/>
      <c r="B64" s="61" t="s">
        <v>80</v>
      </c>
      <c r="C64" s="20">
        <f t="shared" ref="C64:K64" si="17">SUM(C65:C69)</f>
        <v>173965.3</v>
      </c>
      <c r="D64" s="20">
        <f t="shared" si="17"/>
        <v>173965.3</v>
      </c>
      <c r="E64" s="84">
        <f t="shared" si="17"/>
        <v>0</v>
      </c>
      <c r="F64" s="20">
        <f t="shared" si="17"/>
        <v>0</v>
      </c>
      <c r="G64" s="20">
        <f t="shared" si="17"/>
        <v>0</v>
      </c>
      <c r="H64" s="20">
        <f t="shared" si="17"/>
        <v>0</v>
      </c>
      <c r="I64" s="20">
        <f t="shared" si="17"/>
        <v>0</v>
      </c>
      <c r="J64" s="20">
        <f t="shared" si="17"/>
        <v>0</v>
      </c>
      <c r="K64" s="20">
        <f t="shared" si="17"/>
        <v>0</v>
      </c>
      <c r="L64" s="21">
        <f t="shared" si="16"/>
        <v>0</v>
      </c>
      <c r="M64" s="8"/>
    </row>
    <row r="65" spans="1:13" ht="20.25" customHeight="1">
      <c r="A65" s="53" t="s">
        <v>92</v>
      </c>
      <c r="B65" s="60" t="s">
        <v>26</v>
      </c>
      <c r="C65" s="23">
        <v>6633.6</v>
      </c>
      <c r="D65" s="23">
        <v>6633.6</v>
      </c>
      <c r="E65" s="84">
        <f>(D65-C65)</f>
        <v>0</v>
      </c>
      <c r="F65" s="24"/>
      <c r="G65" s="24"/>
      <c r="H65" s="24"/>
      <c r="I65" s="24"/>
      <c r="J65" s="24"/>
      <c r="K65" s="24"/>
      <c r="L65" s="21">
        <f t="shared" si="16"/>
        <v>0</v>
      </c>
      <c r="M65" s="8"/>
    </row>
    <row r="66" spans="1:13" ht="18.75">
      <c r="A66" s="53" t="s">
        <v>110</v>
      </c>
      <c r="B66" s="60" t="s">
        <v>111</v>
      </c>
      <c r="C66" s="23">
        <v>9301.1</v>
      </c>
      <c r="D66" s="23">
        <v>9301.1</v>
      </c>
      <c r="E66" s="84">
        <f>(D66-C66)</f>
        <v>0</v>
      </c>
      <c r="F66" s="24"/>
      <c r="G66" s="24"/>
      <c r="H66" s="24"/>
      <c r="I66" s="24"/>
      <c r="J66" s="24"/>
      <c r="K66" s="24"/>
      <c r="L66" s="21">
        <f t="shared" si="16"/>
        <v>0</v>
      </c>
      <c r="M66" s="8"/>
    </row>
    <row r="67" spans="1:13" ht="18.75">
      <c r="A67" s="53" t="s">
        <v>34</v>
      </c>
      <c r="B67" s="60" t="s">
        <v>19</v>
      </c>
      <c r="C67" s="23">
        <v>74929.2</v>
      </c>
      <c r="D67" s="23">
        <v>74929.2</v>
      </c>
      <c r="E67" s="84">
        <f>(D67-C67)</f>
        <v>0</v>
      </c>
      <c r="F67" s="24"/>
      <c r="G67" s="24"/>
      <c r="H67" s="24"/>
      <c r="I67" s="24"/>
      <c r="J67" s="24"/>
      <c r="K67" s="24"/>
      <c r="L67" s="21">
        <f t="shared" si="16"/>
        <v>0</v>
      </c>
      <c r="M67" s="8"/>
    </row>
    <row r="68" spans="1:13" ht="18.75">
      <c r="A68" s="53" t="s">
        <v>59</v>
      </c>
      <c r="B68" s="60" t="s">
        <v>60</v>
      </c>
      <c r="C68" s="23">
        <v>81581.399999999994</v>
      </c>
      <c r="D68" s="23">
        <v>81581.399999999994</v>
      </c>
      <c r="E68" s="84">
        <f>(D68-C68)</f>
        <v>0</v>
      </c>
      <c r="F68" s="24"/>
      <c r="G68" s="24"/>
      <c r="H68" s="24"/>
      <c r="I68" s="24"/>
      <c r="J68" s="24"/>
      <c r="K68" s="24"/>
      <c r="L68" s="21">
        <f>SUM(F68:K68)</f>
        <v>0</v>
      </c>
      <c r="M68" s="8"/>
    </row>
    <row r="69" spans="1:13" ht="37.5">
      <c r="A69" s="53" t="s">
        <v>115</v>
      </c>
      <c r="B69" s="60" t="s">
        <v>116</v>
      </c>
      <c r="C69" s="23">
        <v>1520</v>
      </c>
      <c r="D69" s="23">
        <v>1520</v>
      </c>
      <c r="E69" s="84">
        <f>(D69-C69)</f>
        <v>0</v>
      </c>
      <c r="F69" s="24"/>
      <c r="G69" s="24"/>
      <c r="H69" s="24"/>
      <c r="I69" s="24"/>
      <c r="J69" s="24"/>
      <c r="K69" s="24"/>
      <c r="L69" s="21">
        <f t="shared" si="16"/>
        <v>0</v>
      </c>
      <c r="M69" s="8"/>
    </row>
    <row r="70" spans="1:13" ht="132.75" customHeight="1" collapsed="1">
      <c r="A70" s="54"/>
      <c r="B70" s="61" t="s">
        <v>120</v>
      </c>
      <c r="C70" s="20">
        <f>SUM(C71:C84)</f>
        <v>1826085.4000000001</v>
      </c>
      <c r="D70" s="20">
        <f t="shared" ref="D70:L70" si="18">SUM(D71:D84)</f>
        <v>1826085.4000000001</v>
      </c>
      <c r="E70" s="84">
        <f t="shared" si="18"/>
        <v>0</v>
      </c>
      <c r="F70" s="20">
        <f t="shared" si="18"/>
        <v>0</v>
      </c>
      <c r="G70" s="20">
        <f t="shared" si="18"/>
        <v>0</v>
      </c>
      <c r="H70" s="20">
        <f t="shared" si="18"/>
        <v>0</v>
      </c>
      <c r="I70" s="20">
        <f t="shared" si="18"/>
        <v>0</v>
      </c>
      <c r="J70" s="20">
        <f>SUM(J71:J84)</f>
        <v>0</v>
      </c>
      <c r="K70" s="20">
        <f t="shared" si="18"/>
        <v>0</v>
      </c>
      <c r="L70" s="25">
        <f t="shared" si="18"/>
        <v>0</v>
      </c>
      <c r="M70" s="8"/>
    </row>
    <row r="71" spans="1:13" ht="21.75" customHeight="1">
      <c r="A71" s="53" t="s">
        <v>92</v>
      </c>
      <c r="B71" s="60" t="s">
        <v>26</v>
      </c>
      <c r="C71" s="23">
        <v>43251.5</v>
      </c>
      <c r="D71" s="23">
        <v>43251.5</v>
      </c>
      <c r="E71" s="84">
        <f t="shared" ref="E71:E86" si="19">(D71-C71)</f>
        <v>0</v>
      </c>
      <c r="F71" s="24"/>
      <c r="G71" s="24"/>
      <c r="H71" s="24"/>
      <c r="I71" s="24"/>
      <c r="J71" s="24"/>
      <c r="K71" s="24"/>
      <c r="L71" s="21">
        <f>SUM(F71:K71)</f>
        <v>0</v>
      </c>
      <c r="M71" s="8"/>
    </row>
    <row r="72" spans="1:13" ht="21.75" hidden="1" customHeight="1">
      <c r="A72" s="53" t="s">
        <v>55</v>
      </c>
      <c r="B72" s="60" t="s">
        <v>51</v>
      </c>
      <c r="C72" s="23"/>
      <c r="D72" s="23"/>
      <c r="E72" s="84">
        <f t="shared" si="19"/>
        <v>0</v>
      </c>
      <c r="F72" s="24"/>
      <c r="G72" s="24"/>
      <c r="H72" s="24"/>
      <c r="I72" s="24"/>
      <c r="J72" s="24"/>
      <c r="K72" s="24"/>
      <c r="L72" s="21">
        <f>SUM(F72:K72)</f>
        <v>0</v>
      </c>
      <c r="M72" s="8"/>
    </row>
    <row r="73" spans="1:13" ht="37.5">
      <c r="A73" s="53" t="s">
        <v>56</v>
      </c>
      <c r="B73" s="60" t="s">
        <v>29</v>
      </c>
      <c r="C73" s="23">
        <v>15056.1</v>
      </c>
      <c r="D73" s="23">
        <v>15056.1</v>
      </c>
      <c r="E73" s="84">
        <f t="shared" si="19"/>
        <v>0</v>
      </c>
      <c r="F73" s="24"/>
      <c r="G73" s="24"/>
      <c r="H73" s="24"/>
      <c r="I73" s="24"/>
      <c r="J73" s="24"/>
      <c r="K73" s="24"/>
      <c r="L73" s="21">
        <f>SUM(F73:K73)</f>
        <v>0</v>
      </c>
      <c r="M73" s="8"/>
    </row>
    <row r="74" spans="1:13" ht="18.75">
      <c r="A74" s="53" t="s">
        <v>35</v>
      </c>
      <c r="B74" s="60" t="s">
        <v>36</v>
      </c>
      <c r="C74" s="23">
        <v>1753737</v>
      </c>
      <c r="D74" s="23">
        <v>1753737</v>
      </c>
      <c r="E74" s="84">
        <f t="shared" si="19"/>
        <v>0</v>
      </c>
      <c r="F74" s="24"/>
      <c r="G74" s="24"/>
      <c r="H74" s="24"/>
      <c r="I74" s="24"/>
      <c r="J74" s="24"/>
      <c r="K74" s="24"/>
      <c r="L74" s="21">
        <f t="shared" ref="L74:L86" si="20">SUM(F74:K74)</f>
        <v>0</v>
      </c>
      <c r="M74" s="8"/>
    </row>
    <row r="75" spans="1:13" ht="18.75" hidden="1">
      <c r="A75" s="53" t="s">
        <v>34</v>
      </c>
      <c r="B75" s="60" t="s">
        <v>19</v>
      </c>
      <c r="C75" s="23"/>
      <c r="D75" s="23"/>
      <c r="E75" s="84">
        <f t="shared" si="19"/>
        <v>0</v>
      </c>
      <c r="F75" s="24"/>
      <c r="G75" s="24"/>
      <c r="H75" s="24"/>
      <c r="I75" s="24"/>
      <c r="J75" s="24"/>
      <c r="K75" s="24"/>
      <c r="L75" s="21">
        <f t="shared" si="20"/>
        <v>0</v>
      </c>
      <c r="M75" s="8"/>
    </row>
    <row r="76" spans="1:13" ht="18.75" hidden="1">
      <c r="A76" s="53" t="s">
        <v>38</v>
      </c>
      <c r="B76" s="60" t="s">
        <v>1</v>
      </c>
      <c r="C76" s="23"/>
      <c r="D76" s="23"/>
      <c r="E76" s="84">
        <f t="shared" si="19"/>
        <v>0</v>
      </c>
      <c r="F76" s="24"/>
      <c r="G76" s="24"/>
      <c r="H76" s="24"/>
      <c r="I76" s="24"/>
      <c r="J76" s="24"/>
      <c r="K76" s="24"/>
      <c r="L76" s="21">
        <f t="shared" si="20"/>
        <v>0</v>
      </c>
      <c r="M76" s="8"/>
    </row>
    <row r="77" spans="1:13" ht="18.75" hidden="1">
      <c r="A77" s="53" t="s">
        <v>39</v>
      </c>
      <c r="B77" s="60" t="s">
        <v>2</v>
      </c>
      <c r="C77" s="23"/>
      <c r="D77" s="23"/>
      <c r="E77" s="84">
        <f t="shared" si="19"/>
        <v>0</v>
      </c>
      <c r="F77" s="24"/>
      <c r="G77" s="24"/>
      <c r="H77" s="24"/>
      <c r="I77" s="24"/>
      <c r="J77" s="24"/>
      <c r="K77" s="24"/>
      <c r="L77" s="21">
        <f t="shared" si="20"/>
        <v>0</v>
      </c>
      <c r="M77" s="8"/>
    </row>
    <row r="78" spans="1:13" ht="20.25" hidden="1" customHeight="1">
      <c r="A78" s="53" t="s">
        <v>32</v>
      </c>
      <c r="B78" s="60" t="s">
        <v>33</v>
      </c>
      <c r="C78" s="23"/>
      <c r="D78" s="23"/>
      <c r="E78" s="84">
        <f t="shared" si="19"/>
        <v>0</v>
      </c>
      <c r="F78" s="24"/>
      <c r="G78" s="24"/>
      <c r="H78" s="24"/>
      <c r="I78" s="24"/>
      <c r="J78" s="24"/>
      <c r="K78" s="24"/>
      <c r="L78" s="21">
        <f t="shared" si="20"/>
        <v>0</v>
      </c>
      <c r="M78" s="8"/>
    </row>
    <row r="79" spans="1:13" ht="20.25" customHeight="1">
      <c r="A79" s="53" t="s">
        <v>40</v>
      </c>
      <c r="B79" s="60" t="s">
        <v>41</v>
      </c>
      <c r="C79" s="23">
        <v>14040.8</v>
      </c>
      <c r="D79" s="23">
        <v>14040.8</v>
      </c>
      <c r="E79" s="84">
        <f t="shared" si="19"/>
        <v>0</v>
      </c>
      <c r="F79" s="24"/>
      <c r="G79" s="24"/>
      <c r="H79" s="24"/>
      <c r="I79" s="24"/>
      <c r="J79" s="24"/>
      <c r="K79" s="24"/>
      <c r="L79" s="21">
        <f t="shared" si="20"/>
        <v>0</v>
      </c>
      <c r="M79" s="8"/>
    </row>
    <row r="80" spans="1:13" ht="18.75" hidden="1">
      <c r="A80" s="53" t="s">
        <v>44</v>
      </c>
      <c r="B80" s="60" t="s">
        <v>65</v>
      </c>
      <c r="C80" s="23"/>
      <c r="D80" s="23"/>
      <c r="E80" s="84">
        <f t="shared" si="19"/>
        <v>0</v>
      </c>
      <c r="F80" s="24"/>
      <c r="G80" s="24"/>
      <c r="H80" s="24"/>
      <c r="I80" s="24"/>
      <c r="J80" s="24"/>
      <c r="K80" s="24"/>
      <c r="L80" s="21">
        <f t="shared" si="20"/>
        <v>0</v>
      </c>
      <c r="M80" s="8"/>
    </row>
    <row r="81" spans="1:13" ht="18.75" hidden="1">
      <c r="A81" s="53" t="s">
        <v>30</v>
      </c>
      <c r="B81" s="60" t="s">
        <v>66</v>
      </c>
      <c r="C81" s="23"/>
      <c r="D81" s="23"/>
      <c r="E81" s="84">
        <f t="shared" si="19"/>
        <v>0</v>
      </c>
      <c r="F81" s="24"/>
      <c r="G81" s="24"/>
      <c r="H81" s="24"/>
      <c r="I81" s="24"/>
      <c r="J81" s="24"/>
      <c r="K81" s="24"/>
      <c r="L81" s="21">
        <f t="shared" si="20"/>
        <v>0</v>
      </c>
      <c r="M81" s="8"/>
    </row>
    <row r="82" spans="1:13" ht="18.75" hidden="1">
      <c r="A82" s="53" t="s">
        <v>57</v>
      </c>
      <c r="B82" s="63" t="s">
        <v>58</v>
      </c>
      <c r="C82" s="26"/>
      <c r="D82" s="26"/>
      <c r="E82" s="90">
        <f t="shared" si="19"/>
        <v>0</v>
      </c>
      <c r="F82" s="26"/>
      <c r="G82" s="26"/>
      <c r="H82" s="26"/>
      <c r="I82" s="26"/>
      <c r="J82" s="26"/>
      <c r="K82" s="26"/>
      <c r="L82" s="21">
        <f t="shared" si="20"/>
        <v>0</v>
      </c>
      <c r="M82" s="8"/>
    </row>
    <row r="83" spans="1:13" ht="18.75" hidden="1">
      <c r="A83" s="53" t="s">
        <v>46</v>
      </c>
      <c r="B83" s="64" t="s">
        <v>47</v>
      </c>
      <c r="C83" s="26"/>
      <c r="D83" s="26"/>
      <c r="E83" s="90">
        <f t="shared" si="19"/>
        <v>0</v>
      </c>
      <c r="F83" s="26"/>
      <c r="G83" s="26"/>
      <c r="H83" s="26"/>
      <c r="I83" s="26"/>
      <c r="J83" s="26"/>
      <c r="K83" s="26"/>
      <c r="L83" s="21">
        <f t="shared" si="20"/>
        <v>0</v>
      </c>
      <c r="M83" s="8"/>
    </row>
    <row r="84" spans="1:13" ht="18.75" hidden="1">
      <c r="A84" s="53" t="s">
        <v>100</v>
      </c>
      <c r="B84" s="64" t="s">
        <v>101</v>
      </c>
      <c r="C84" s="26"/>
      <c r="D84" s="26"/>
      <c r="E84" s="90">
        <f t="shared" si="19"/>
        <v>0</v>
      </c>
      <c r="F84" s="26"/>
      <c r="G84" s="26"/>
      <c r="H84" s="26"/>
      <c r="I84" s="26"/>
      <c r="J84" s="26"/>
      <c r="K84" s="26"/>
      <c r="L84" s="21">
        <f t="shared" si="20"/>
        <v>0</v>
      </c>
      <c r="M84" s="8"/>
    </row>
    <row r="85" spans="1:13" ht="56.25">
      <c r="A85" s="79"/>
      <c r="B85" s="80" t="s">
        <v>121</v>
      </c>
      <c r="C85" s="81">
        <f>SUM(C86)</f>
        <v>27950.9</v>
      </c>
      <c r="D85" s="81">
        <f>SUM(D86)</f>
        <v>27950.9</v>
      </c>
      <c r="E85" s="91">
        <f>SUM(E86)</f>
        <v>0</v>
      </c>
      <c r="F85" s="81">
        <f>SUM(F86)</f>
        <v>0</v>
      </c>
      <c r="G85" s="81">
        <f>SUM(G86:G99)</f>
        <v>0</v>
      </c>
      <c r="H85" s="81">
        <f>SUM(H86)</f>
        <v>0</v>
      </c>
      <c r="I85" s="81">
        <f>SUM(I86)</f>
        <v>0</v>
      </c>
      <c r="J85" s="81">
        <f>SUM(J86)</f>
        <v>0</v>
      </c>
      <c r="K85" s="81">
        <f>SUM(K86)</f>
        <v>0</v>
      </c>
      <c r="L85" s="82">
        <f t="shared" si="20"/>
        <v>0</v>
      </c>
      <c r="M85" s="8"/>
    </row>
    <row r="86" spans="1:13" ht="75">
      <c r="A86" s="53" t="s">
        <v>17</v>
      </c>
      <c r="B86" s="64" t="s">
        <v>89</v>
      </c>
      <c r="C86" s="26">
        <v>27950.9</v>
      </c>
      <c r="D86" s="26">
        <v>27950.9</v>
      </c>
      <c r="E86" s="90">
        <f t="shared" si="19"/>
        <v>0</v>
      </c>
      <c r="F86" s="26"/>
      <c r="G86" s="26"/>
      <c r="H86" s="26"/>
      <c r="I86" s="26"/>
      <c r="J86" s="26"/>
      <c r="K86" s="26"/>
      <c r="L86" s="21">
        <f t="shared" si="20"/>
        <v>0</v>
      </c>
      <c r="M86" s="8"/>
    </row>
    <row r="87" spans="1:13" s="14" customFormat="1" ht="75">
      <c r="A87" s="56"/>
      <c r="B87" s="71" t="s">
        <v>83</v>
      </c>
      <c r="C87" s="20">
        <f>SUM(C88:C93)</f>
        <v>544440.1</v>
      </c>
      <c r="D87" s="20">
        <f t="shared" ref="D87:L87" si="21">SUM(D88:D93)</f>
        <v>544440.1</v>
      </c>
      <c r="E87" s="84">
        <f t="shared" si="21"/>
        <v>0</v>
      </c>
      <c r="F87" s="20">
        <f t="shared" si="21"/>
        <v>0</v>
      </c>
      <c r="G87" s="20">
        <f t="shared" si="21"/>
        <v>0</v>
      </c>
      <c r="H87" s="20">
        <f t="shared" si="21"/>
        <v>0</v>
      </c>
      <c r="I87" s="20">
        <f t="shared" si="21"/>
        <v>0</v>
      </c>
      <c r="J87" s="20">
        <f>SUM(J88:J93)</f>
        <v>0</v>
      </c>
      <c r="K87" s="20">
        <f t="shared" si="21"/>
        <v>0</v>
      </c>
      <c r="L87" s="25">
        <f t="shared" si="21"/>
        <v>0</v>
      </c>
      <c r="M87" s="8"/>
    </row>
    <row r="88" spans="1:13" ht="18.75">
      <c r="A88" s="53" t="s">
        <v>38</v>
      </c>
      <c r="B88" s="60" t="s">
        <v>1</v>
      </c>
      <c r="C88" s="23">
        <v>276315.3</v>
      </c>
      <c r="D88" s="23">
        <v>276315.3</v>
      </c>
      <c r="E88" s="84">
        <f t="shared" ref="E88:E93" si="22">(D88-C88)</f>
        <v>0</v>
      </c>
      <c r="F88" s="24"/>
      <c r="G88" s="24"/>
      <c r="H88" s="24"/>
      <c r="I88" s="24"/>
      <c r="J88" s="24"/>
      <c r="K88" s="24"/>
      <c r="L88" s="21">
        <f t="shared" ref="L88:L93" si="23">SUM(F88:K88)</f>
        <v>0</v>
      </c>
      <c r="M88" s="8"/>
    </row>
    <row r="89" spans="1:13" ht="18.75">
      <c r="A89" s="53" t="s">
        <v>39</v>
      </c>
      <c r="B89" s="60" t="s">
        <v>2</v>
      </c>
      <c r="C89" s="23">
        <v>177197.7</v>
      </c>
      <c r="D89" s="23">
        <v>177197.7</v>
      </c>
      <c r="E89" s="84">
        <f>(D89-C89)</f>
        <v>0</v>
      </c>
      <c r="F89" s="24"/>
      <c r="G89" s="24"/>
      <c r="H89" s="24"/>
      <c r="I89" s="24"/>
      <c r="J89" s="24"/>
      <c r="K89" s="24"/>
      <c r="L89" s="21">
        <f>SUM(F89:K89)</f>
        <v>0</v>
      </c>
      <c r="M89" s="68"/>
    </row>
    <row r="90" spans="1:13" ht="36" customHeight="1">
      <c r="A90" s="53" t="s">
        <v>5</v>
      </c>
      <c r="B90" s="60" t="s">
        <v>43</v>
      </c>
      <c r="C90" s="23">
        <v>21433.599999999999</v>
      </c>
      <c r="D90" s="23">
        <v>21433.599999999999</v>
      </c>
      <c r="E90" s="84">
        <f>(D90-C90)</f>
        <v>0</v>
      </c>
      <c r="F90" s="24"/>
      <c r="G90" s="24"/>
      <c r="H90" s="24"/>
      <c r="I90" s="24"/>
      <c r="J90" s="24"/>
      <c r="K90" s="24"/>
      <c r="L90" s="21">
        <f t="shared" si="23"/>
        <v>0</v>
      </c>
      <c r="M90" s="68"/>
    </row>
    <row r="91" spans="1:13" ht="21" customHeight="1">
      <c r="A91" s="53" t="s">
        <v>32</v>
      </c>
      <c r="B91" s="60" t="s">
        <v>33</v>
      </c>
      <c r="C91" s="23">
        <v>55558.400000000001</v>
      </c>
      <c r="D91" s="23">
        <v>55558.400000000001</v>
      </c>
      <c r="E91" s="84">
        <f t="shared" si="22"/>
        <v>0</v>
      </c>
      <c r="F91" s="24"/>
      <c r="G91" s="24"/>
      <c r="H91" s="24"/>
      <c r="I91" s="24"/>
      <c r="J91" s="24"/>
      <c r="K91" s="24"/>
      <c r="L91" s="21">
        <f t="shared" si="23"/>
        <v>0</v>
      </c>
      <c r="M91" s="8"/>
    </row>
    <row r="92" spans="1:13" ht="18.75" hidden="1">
      <c r="A92" s="53" t="s">
        <v>46</v>
      </c>
      <c r="B92" s="64" t="s">
        <v>47</v>
      </c>
      <c r="C92" s="23"/>
      <c r="D92" s="23"/>
      <c r="E92" s="84">
        <f t="shared" si="22"/>
        <v>0</v>
      </c>
      <c r="F92" s="24"/>
      <c r="G92" s="24"/>
      <c r="H92" s="24"/>
      <c r="I92" s="24"/>
      <c r="J92" s="24"/>
      <c r="K92" s="24"/>
      <c r="L92" s="21">
        <f t="shared" si="23"/>
        <v>0</v>
      </c>
      <c r="M92" s="8"/>
    </row>
    <row r="93" spans="1:13" ht="18.75">
      <c r="A93" s="53" t="s">
        <v>63</v>
      </c>
      <c r="B93" s="60" t="s">
        <v>72</v>
      </c>
      <c r="C93" s="23">
        <v>13935.1</v>
      </c>
      <c r="D93" s="23">
        <v>13935.1</v>
      </c>
      <c r="E93" s="84">
        <f t="shared" si="22"/>
        <v>0</v>
      </c>
      <c r="F93" s="24"/>
      <c r="G93" s="24"/>
      <c r="H93" s="24"/>
      <c r="I93" s="24"/>
      <c r="J93" s="24"/>
      <c r="K93" s="24"/>
      <c r="L93" s="21">
        <f t="shared" si="23"/>
        <v>0</v>
      </c>
      <c r="M93" s="8"/>
    </row>
    <row r="94" spans="1:13" ht="93.75">
      <c r="A94" s="54"/>
      <c r="B94" s="61" t="s">
        <v>117</v>
      </c>
      <c r="C94" s="20">
        <f>SUM(C95:C100)</f>
        <v>1455027.7</v>
      </c>
      <c r="D94" s="20">
        <f t="shared" ref="D94:L94" si="24">SUM(D95:D100)</f>
        <v>1455027.7</v>
      </c>
      <c r="E94" s="84">
        <f t="shared" si="24"/>
        <v>0</v>
      </c>
      <c r="F94" s="20">
        <f t="shared" si="24"/>
        <v>0</v>
      </c>
      <c r="G94" s="20">
        <f t="shared" si="24"/>
        <v>0</v>
      </c>
      <c r="H94" s="20">
        <f t="shared" si="24"/>
        <v>0</v>
      </c>
      <c r="I94" s="20">
        <f t="shared" si="24"/>
        <v>0</v>
      </c>
      <c r="J94" s="20">
        <f>SUM(J95:J100)</f>
        <v>0</v>
      </c>
      <c r="K94" s="20">
        <f t="shared" si="24"/>
        <v>0</v>
      </c>
      <c r="L94" s="25">
        <f t="shared" si="24"/>
        <v>0</v>
      </c>
      <c r="M94" s="8"/>
    </row>
    <row r="95" spans="1:13" s="50" customFormat="1" ht="20.25" customHeight="1">
      <c r="A95" s="55" t="s">
        <v>92</v>
      </c>
      <c r="B95" s="70" t="s">
        <v>26</v>
      </c>
      <c r="C95" s="49">
        <v>151133.20000000001</v>
      </c>
      <c r="D95" s="49">
        <v>151133.20000000001</v>
      </c>
      <c r="E95" s="84">
        <f t="shared" ref="E95:E100" si="25">(D95-C95)</f>
        <v>0</v>
      </c>
      <c r="F95" s="49"/>
      <c r="G95" s="49"/>
      <c r="H95" s="49"/>
      <c r="I95" s="49"/>
      <c r="J95" s="49"/>
      <c r="K95" s="49"/>
      <c r="L95" s="21">
        <f t="shared" ref="L95:L111" si="26">SUM(F95:K95)</f>
        <v>0</v>
      </c>
      <c r="M95" s="8"/>
    </row>
    <row r="96" spans="1:13" ht="18.75">
      <c r="A96" s="53" t="s">
        <v>27</v>
      </c>
      <c r="B96" s="60" t="s">
        <v>28</v>
      </c>
      <c r="C96" s="23">
        <v>169554.7</v>
      </c>
      <c r="D96" s="23">
        <v>169554.7</v>
      </c>
      <c r="E96" s="84">
        <f t="shared" si="25"/>
        <v>0</v>
      </c>
      <c r="F96" s="23"/>
      <c r="G96" s="24"/>
      <c r="H96" s="23"/>
      <c r="I96" s="24"/>
      <c r="J96" s="23"/>
      <c r="K96" s="24"/>
      <c r="L96" s="21">
        <f t="shared" si="26"/>
        <v>0</v>
      </c>
      <c r="M96" s="8"/>
    </row>
    <row r="97" spans="1:14" ht="21" customHeight="1">
      <c r="A97" s="53" t="s">
        <v>118</v>
      </c>
      <c r="B97" s="60" t="s">
        <v>119</v>
      </c>
      <c r="C97" s="23">
        <v>929204.2</v>
      </c>
      <c r="D97" s="23">
        <v>929204.2</v>
      </c>
      <c r="E97" s="84">
        <f t="shared" si="25"/>
        <v>0</v>
      </c>
      <c r="F97" s="23"/>
      <c r="G97" s="24"/>
      <c r="H97" s="23"/>
      <c r="I97" s="24"/>
      <c r="J97" s="23"/>
      <c r="K97" s="24"/>
      <c r="L97" s="21">
        <f t="shared" si="26"/>
        <v>0</v>
      </c>
      <c r="M97" s="8"/>
    </row>
    <row r="98" spans="1:14" ht="18.75" hidden="1">
      <c r="A98" s="53" t="s">
        <v>34</v>
      </c>
      <c r="B98" s="60" t="s">
        <v>19</v>
      </c>
      <c r="C98" s="23"/>
      <c r="D98" s="23"/>
      <c r="E98" s="84">
        <f t="shared" si="25"/>
        <v>0</v>
      </c>
      <c r="F98" s="23"/>
      <c r="G98" s="24"/>
      <c r="H98" s="23"/>
      <c r="I98" s="24"/>
      <c r="J98" s="23"/>
      <c r="K98" s="24"/>
      <c r="L98" s="21">
        <f t="shared" si="26"/>
        <v>0</v>
      </c>
      <c r="M98" s="8"/>
    </row>
    <row r="99" spans="1:14" ht="18.75">
      <c r="A99" s="53" t="s">
        <v>59</v>
      </c>
      <c r="B99" s="60" t="s">
        <v>60</v>
      </c>
      <c r="C99" s="23">
        <v>183097.7</v>
      </c>
      <c r="D99" s="23">
        <v>183097.7</v>
      </c>
      <c r="E99" s="84">
        <f t="shared" si="25"/>
        <v>0</v>
      </c>
      <c r="F99" s="23"/>
      <c r="G99" s="24"/>
      <c r="H99" s="23"/>
      <c r="I99" s="24"/>
      <c r="J99" s="23"/>
      <c r="K99" s="24"/>
      <c r="L99" s="21">
        <f t="shared" si="26"/>
        <v>0</v>
      </c>
      <c r="M99" s="8"/>
    </row>
    <row r="100" spans="1:14" ht="37.5">
      <c r="A100" s="53" t="s">
        <v>62</v>
      </c>
      <c r="B100" s="60" t="s">
        <v>31</v>
      </c>
      <c r="C100" s="23">
        <v>22037.9</v>
      </c>
      <c r="D100" s="23">
        <v>22037.9</v>
      </c>
      <c r="E100" s="84">
        <f t="shared" si="25"/>
        <v>0</v>
      </c>
      <c r="F100" s="23"/>
      <c r="G100" s="24"/>
      <c r="H100" s="23"/>
      <c r="I100" s="24"/>
      <c r="J100" s="23"/>
      <c r="K100" s="24"/>
      <c r="L100" s="21">
        <f t="shared" si="26"/>
        <v>0</v>
      </c>
      <c r="M100" s="8"/>
    </row>
    <row r="101" spans="1:14" s="3" customFormat="1" ht="112.5">
      <c r="A101" s="58"/>
      <c r="B101" s="72" t="s">
        <v>90</v>
      </c>
      <c r="C101" s="27">
        <f>SUM(C102:C104)</f>
        <v>73146.100000000006</v>
      </c>
      <c r="D101" s="27">
        <f t="shared" ref="D101:L101" si="27">SUM(D102:D104)</f>
        <v>73146.100000000006</v>
      </c>
      <c r="E101" s="90">
        <f t="shared" si="27"/>
        <v>0</v>
      </c>
      <c r="F101" s="27">
        <f t="shared" si="27"/>
        <v>0</v>
      </c>
      <c r="G101" s="27">
        <f t="shared" si="27"/>
        <v>0</v>
      </c>
      <c r="H101" s="27">
        <f t="shared" si="27"/>
        <v>0</v>
      </c>
      <c r="I101" s="27">
        <f t="shared" si="27"/>
        <v>0</v>
      </c>
      <c r="J101" s="27">
        <f t="shared" si="27"/>
        <v>0</v>
      </c>
      <c r="K101" s="27">
        <f t="shared" si="27"/>
        <v>0</v>
      </c>
      <c r="L101" s="28">
        <f t="shared" si="27"/>
        <v>0</v>
      </c>
      <c r="M101" s="8"/>
    </row>
    <row r="102" spans="1:14" s="50" customFormat="1" ht="20.25" customHeight="1">
      <c r="A102" s="55" t="s">
        <v>92</v>
      </c>
      <c r="B102" s="70" t="s">
        <v>26</v>
      </c>
      <c r="C102" s="49">
        <v>6816.4</v>
      </c>
      <c r="D102" s="49">
        <v>6816.4</v>
      </c>
      <c r="E102" s="84">
        <f>(D102-C102)</f>
        <v>0</v>
      </c>
      <c r="F102" s="49"/>
      <c r="G102" s="49"/>
      <c r="H102" s="49"/>
      <c r="I102" s="49"/>
      <c r="J102" s="49"/>
      <c r="K102" s="49"/>
      <c r="L102" s="21">
        <f>SUM(F102:K102)</f>
        <v>0</v>
      </c>
      <c r="M102" s="8"/>
    </row>
    <row r="103" spans="1:14" s="3" customFormat="1" ht="75">
      <c r="A103" s="59" t="s">
        <v>37</v>
      </c>
      <c r="B103" s="73" t="s">
        <v>69</v>
      </c>
      <c r="C103" s="26">
        <v>63631.1</v>
      </c>
      <c r="D103" s="26">
        <v>63631.1</v>
      </c>
      <c r="E103" s="84">
        <f>(D103-C103)</f>
        <v>0</v>
      </c>
      <c r="F103" s="26"/>
      <c r="G103" s="26"/>
      <c r="H103" s="26"/>
      <c r="I103" s="26"/>
      <c r="J103" s="26"/>
      <c r="K103" s="26"/>
      <c r="L103" s="28">
        <f t="shared" si="26"/>
        <v>0</v>
      </c>
      <c r="M103" s="8"/>
    </row>
    <row r="104" spans="1:14" s="3" customFormat="1" ht="56.25">
      <c r="A104" s="59" t="s">
        <v>75</v>
      </c>
      <c r="B104" s="73" t="s">
        <v>76</v>
      </c>
      <c r="C104" s="26">
        <v>2698.6</v>
      </c>
      <c r="D104" s="26">
        <v>2698.6</v>
      </c>
      <c r="E104" s="84">
        <f>(D104-C104)</f>
        <v>0</v>
      </c>
      <c r="F104" s="26"/>
      <c r="G104" s="26"/>
      <c r="H104" s="26"/>
      <c r="I104" s="26"/>
      <c r="J104" s="26"/>
      <c r="K104" s="26"/>
      <c r="L104" s="28">
        <f>SUM(F104:K104)</f>
        <v>0</v>
      </c>
      <c r="M104" s="8"/>
    </row>
    <row r="105" spans="1:14" ht="58.5" customHeight="1">
      <c r="A105" s="54"/>
      <c r="B105" s="61" t="s">
        <v>71</v>
      </c>
      <c r="C105" s="20">
        <f>SUM(C106:C111)</f>
        <v>6134674.2000000002</v>
      </c>
      <c r="D105" s="20">
        <f t="shared" ref="D105:K105" si="28">SUM(D106:D111)</f>
        <v>6140853.5999999996</v>
      </c>
      <c r="E105" s="84">
        <f t="shared" si="28"/>
        <v>6179.3999999997905</v>
      </c>
      <c r="F105" s="20">
        <f t="shared" si="28"/>
        <v>0</v>
      </c>
      <c r="G105" s="20">
        <f>SUM(G106:G111)</f>
        <v>0</v>
      </c>
      <c r="H105" s="20">
        <f>SUM(H106:H111)</f>
        <v>0</v>
      </c>
      <c r="I105" s="20">
        <f>SUM(I106:I111)</f>
        <v>0</v>
      </c>
      <c r="J105" s="20">
        <f>SUM(J106:J111)</f>
        <v>0</v>
      </c>
      <c r="K105" s="20">
        <f t="shared" si="28"/>
        <v>6179.4000000000005</v>
      </c>
      <c r="L105" s="21">
        <f t="shared" si="26"/>
        <v>6179.4000000000005</v>
      </c>
      <c r="M105" s="8"/>
    </row>
    <row r="106" spans="1:14" ht="18.75">
      <c r="A106" s="53"/>
      <c r="B106" s="60" t="s">
        <v>15</v>
      </c>
      <c r="C106" s="23">
        <v>2149070.2999999998</v>
      </c>
      <c r="D106" s="23">
        <v>2149070.2999999998</v>
      </c>
      <c r="E106" s="84">
        <f t="shared" ref="E106:E111" si="29">(D106-C106)</f>
        <v>0</v>
      </c>
      <c r="F106" s="29"/>
      <c r="G106" s="29"/>
      <c r="H106" s="29"/>
      <c r="I106" s="29"/>
      <c r="J106" s="29"/>
      <c r="K106" s="29"/>
      <c r="L106" s="21">
        <f t="shared" si="26"/>
        <v>0</v>
      </c>
      <c r="M106" s="8"/>
    </row>
    <row r="107" spans="1:14" ht="18.75">
      <c r="A107" s="53"/>
      <c r="B107" s="60" t="s">
        <v>14</v>
      </c>
      <c r="C107" s="23">
        <v>1275592.6000000001</v>
      </c>
      <c r="D107" s="29">
        <v>1276548.3999999999</v>
      </c>
      <c r="E107" s="84">
        <f t="shared" si="29"/>
        <v>955.79999999981374</v>
      </c>
      <c r="F107" s="29"/>
      <c r="G107" s="29"/>
      <c r="H107" s="29"/>
      <c r="I107" s="29"/>
      <c r="J107" s="29"/>
      <c r="K107" s="29">
        <v>955.8</v>
      </c>
      <c r="L107" s="21">
        <f t="shared" si="26"/>
        <v>955.8</v>
      </c>
      <c r="M107" s="8"/>
    </row>
    <row r="108" spans="1:14" ht="18.75">
      <c r="A108" s="53"/>
      <c r="B108" s="60" t="s">
        <v>13</v>
      </c>
      <c r="C108" s="23">
        <v>722273.3</v>
      </c>
      <c r="D108" s="23">
        <v>722273.3</v>
      </c>
      <c r="E108" s="84">
        <f t="shared" si="29"/>
        <v>0</v>
      </c>
      <c r="F108" s="29"/>
      <c r="G108" s="29"/>
      <c r="H108" s="29"/>
      <c r="I108" s="29"/>
      <c r="J108" s="29"/>
      <c r="K108" s="29"/>
      <c r="L108" s="21">
        <f t="shared" si="26"/>
        <v>0</v>
      </c>
      <c r="M108" s="8"/>
    </row>
    <row r="109" spans="1:14" ht="18.75">
      <c r="A109" s="53"/>
      <c r="B109" s="60" t="s">
        <v>12</v>
      </c>
      <c r="C109" s="23">
        <v>415579</v>
      </c>
      <c r="D109" s="23">
        <v>415579</v>
      </c>
      <c r="E109" s="84">
        <f t="shared" si="29"/>
        <v>0</v>
      </c>
      <c r="F109" s="29"/>
      <c r="G109" s="29"/>
      <c r="H109" s="29"/>
      <c r="I109" s="29"/>
      <c r="J109" s="29"/>
      <c r="K109" s="29"/>
      <c r="L109" s="21">
        <f t="shared" si="26"/>
        <v>0</v>
      </c>
      <c r="M109" s="8"/>
    </row>
    <row r="110" spans="1:14" ht="18.75">
      <c r="A110" s="53"/>
      <c r="B110" s="60" t="s">
        <v>11</v>
      </c>
      <c r="C110" s="23">
        <v>873124.4</v>
      </c>
      <c r="D110" s="23">
        <v>878348</v>
      </c>
      <c r="E110" s="84">
        <f t="shared" si="29"/>
        <v>5223.5999999999767</v>
      </c>
      <c r="F110" s="29"/>
      <c r="G110" s="29"/>
      <c r="H110" s="29"/>
      <c r="I110" s="29"/>
      <c r="J110" s="29"/>
      <c r="K110" s="29">
        <v>5223.6000000000004</v>
      </c>
      <c r="L110" s="21">
        <f t="shared" si="26"/>
        <v>5223.6000000000004</v>
      </c>
      <c r="M110" s="8"/>
    </row>
    <row r="111" spans="1:14" ht="19.5" thickBot="1">
      <c r="A111" s="74"/>
      <c r="B111" s="75" t="s">
        <v>10</v>
      </c>
      <c r="C111" s="76">
        <v>699034.6</v>
      </c>
      <c r="D111" s="76">
        <v>699034.6</v>
      </c>
      <c r="E111" s="92">
        <f t="shared" si="29"/>
        <v>0</v>
      </c>
      <c r="F111" s="77"/>
      <c r="G111" s="77"/>
      <c r="H111" s="77"/>
      <c r="I111" s="77"/>
      <c r="J111" s="77"/>
      <c r="K111" s="77"/>
      <c r="L111" s="78">
        <f t="shared" si="26"/>
        <v>0</v>
      </c>
      <c r="M111" s="8"/>
    </row>
    <row r="112" spans="1:14" s="13" customFormat="1" ht="19.5" thickBot="1">
      <c r="A112" s="57"/>
      <c r="B112" s="65" t="s">
        <v>3</v>
      </c>
      <c r="C112" s="30">
        <f t="shared" ref="C112:L112" si="30">C5+C8+C14+C16+C20+C26+C31+C37+C42+C46+C55+C58+C64+C70+C87+C94+C101+C105+C85</f>
        <v>14194770.1</v>
      </c>
      <c r="D112" s="30">
        <f t="shared" si="30"/>
        <v>14194770.1</v>
      </c>
      <c r="E112" s="30">
        <f t="shared" si="30"/>
        <v>-2.0918378140777349E-10</v>
      </c>
      <c r="F112" s="30">
        <f t="shared" si="30"/>
        <v>0</v>
      </c>
      <c r="G112" s="30">
        <f t="shared" si="30"/>
        <v>0</v>
      </c>
      <c r="H112" s="30">
        <f t="shared" si="30"/>
        <v>0</v>
      </c>
      <c r="I112" s="30">
        <f t="shared" si="30"/>
        <v>0</v>
      </c>
      <c r="J112" s="30">
        <f t="shared" si="30"/>
        <v>0</v>
      </c>
      <c r="K112" s="30">
        <f t="shared" si="30"/>
        <v>9.0949470177292824E-13</v>
      </c>
      <c r="L112" s="66">
        <f t="shared" si="30"/>
        <v>9.0949470177292824E-13</v>
      </c>
      <c r="M112" s="8"/>
      <c r="N112" s="13">
        <f>C112-M112</f>
        <v>14194770.1</v>
      </c>
    </row>
    <row r="113" spans="1:13" s="48" customFormat="1" ht="19.5" hidden="1" thickBot="1">
      <c r="A113" s="44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30">
        <f>M6+M9+M15+M17+M21+M27+M33+M38+M43+M47+M56+M59+M65+M71+M88+M95+M102+M106</f>
        <v>0</v>
      </c>
    </row>
    <row r="114" spans="1:13" ht="52.5" customHeight="1">
      <c r="A114" s="6"/>
      <c r="B114" s="5" t="s">
        <v>124</v>
      </c>
      <c r="C114" s="31"/>
      <c r="D114" s="31"/>
      <c r="E114" s="31"/>
      <c r="F114" s="32"/>
      <c r="G114" s="33"/>
      <c r="H114" s="32"/>
      <c r="I114" s="32"/>
      <c r="J114" s="32"/>
    </row>
    <row r="115" spans="1:13" ht="18.75">
      <c r="A115" s="6"/>
      <c r="B115" s="5" t="s">
        <v>87</v>
      </c>
      <c r="C115" s="31"/>
      <c r="D115" s="31"/>
      <c r="E115" s="31"/>
      <c r="K115" s="31" t="s">
        <v>123</v>
      </c>
    </row>
  </sheetData>
  <phoneticPr fontId="0" type="noConversion"/>
  <printOptions horizontalCentered="1"/>
  <pageMargins left="0.39370078740157483" right="0.39370078740157483" top="0.31496062992125984" bottom="0.39370078740157483" header="0" footer="0.19685039370078741"/>
  <pageSetup paperSize="9" fitToHeight="7" orientation="landscape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Kalaeva</dc:creator>
  <cp:lastModifiedBy>Arhangelskaya</cp:lastModifiedBy>
  <cp:lastPrinted>2014-07-03T11:33:27Z</cp:lastPrinted>
  <dcterms:created xsi:type="dcterms:W3CDTF">2003-04-03T08:24:33Z</dcterms:created>
  <dcterms:modified xsi:type="dcterms:W3CDTF">2014-10-16T08:44:01Z</dcterms:modified>
</cp:coreProperties>
</file>